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020" windowHeight="7455" tabRatio="760" firstSheet="1" activeTab="11"/>
  </bookViews>
  <sheets>
    <sheet name="PROFILE" sheetId="1" r:id="rId1"/>
    <sheet name="RS PA I" sheetId="2" r:id="rId2"/>
    <sheet name="RC PA I" sheetId="3" r:id="rId3"/>
    <sheet name="RS HY" sheetId="6" r:id="rId4"/>
    <sheet name="RC HY" sheetId="7" r:id="rId5"/>
    <sheet name="HALF YEARLY 80" sheetId="12" r:id="rId6"/>
    <sheet name=" rs pa II" sheetId="10" r:id="rId7"/>
    <sheet name="RS PA II" sheetId="4" r:id="rId8"/>
    <sheet name="RC PA II" sheetId="5" r:id="rId9"/>
    <sheet name="Final 80" sheetId="11" r:id="rId10"/>
    <sheet name="RS FINAL" sheetId="8" r:id="rId11"/>
    <sheet name="RC FINAL" sheetId="9" r:id="rId12"/>
  </sheets>
  <definedNames>
    <definedName name="_xlnm.Print_Area" localSheetId="9">'Final 80'!$A$1:$I$948</definedName>
    <definedName name="_xlnm.Print_Area" localSheetId="11">'RC FINAL'!$A$1:$M$965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8" i="8" l="1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Z22" i="8" s="1"/>
  <c r="Y23" i="8"/>
  <c r="Y24" i="8"/>
  <c r="Y25" i="8"/>
  <c r="Y26" i="8"/>
  <c r="Y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L932" i="9"/>
  <c r="L933" i="9"/>
  <c r="M933" i="9" s="1"/>
  <c r="L934" i="9"/>
  <c r="M934" i="9" s="1"/>
  <c r="L931" i="9"/>
  <c r="L884" i="9"/>
  <c r="L885" i="9"/>
  <c r="M885" i="9" s="1"/>
  <c r="L886" i="9"/>
  <c r="L883" i="9"/>
  <c r="M883" i="9" s="1"/>
  <c r="L836" i="9"/>
  <c r="L837" i="9"/>
  <c r="L838" i="9"/>
  <c r="L835" i="9"/>
  <c r="M835" i="9" s="1"/>
  <c r="L787" i="9"/>
  <c r="M787" i="9" s="1"/>
  <c r="L788" i="9"/>
  <c r="M788" i="9" s="1"/>
  <c r="L789" i="9"/>
  <c r="M789" i="9" s="1"/>
  <c r="L786" i="9"/>
  <c r="L739" i="9"/>
  <c r="M739" i="9" s="1"/>
  <c r="L740" i="9"/>
  <c r="M740" i="9" s="1"/>
  <c r="L741" i="9"/>
  <c r="M741" i="9" s="1"/>
  <c r="L738" i="9"/>
  <c r="L691" i="9"/>
  <c r="L692" i="9"/>
  <c r="M692" i="9" s="1"/>
  <c r="L693" i="9"/>
  <c r="L690" i="9"/>
  <c r="L642" i="9"/>
  <c r="L643" i="9"/>
  <c r="M643" i="9" s="1"/>
  <c r="L644" i="9"/>
  <c r="L641" i="9"/>
  <c r="M641" i="9" s="1"/>
  <c r="L594" i="9"/>
  <c r="M594" i="9" s="1"/>
  <c r="L595" i="9"/>
  <c r="L596" i="9"/>
  <c r="M596" i="9" s="1"/>
  <c r="L593" i="9"/>
  <c r="L546" i="9"/>
  <c r="M546" i="9" s="1"/>
  <c r="L547" i="9"/>
  <c r="M547" i="9" s="1"/>
  <c r="L548" i="9"/>
  <c r="L545" i="9"/>
  <c r="L497" i="9"/>
  <c r="L498" i="9"/>
  <c r="M498" i="9" s="1"/>
  <c r="L499" i="9"/>
  <c r="M499" i="9" s="1"/>
  <c r="L496" i="9"/>
  <c r="L449" i="9"/>
  <c r="L450" i="9"/>
  <c r="M450" i="9" s="1"/>
  <c r="L451" i="9"/>
  <c r="M451" i="9" s="1"/>
  <c r="L448" i="9"/>
  <c r="L401" i="9"/>
  <c r="L402" i="9"/>
  <c r="L403" i="9"/>
  <c r="M403" i="9" s="1"/>
  <c r="L404" i="9"/>
  <c r="L400" i="9"/>
  <c r="M400" i="9" s="1"/>
  <c r="L352" i="9"/>
  <c r="L353" i="9"/>
  <c r="L354" i="9"/>
  <c r="M354" i="9" s="1"/>
  <c r="L351" i="9"/>
  <c r="L304" i="9"/>
  <c r="M304" i="9" s="1"/>
  <c r="L305" i="9"/>
  <c r="M305" i="9" s="1"/>
  <c r="L306" i="9"/>
  <c r="L303" i="9"/>
  <c r="L256" i="9"/>
  <c r="M256" i="9" s="1"/>
  <c r="L257" i="9"/>
  <c r="L258" i="9"/>
  <c r="L255" i="9"/>
  <c r="L159" i="9"/>
  <c r="L160" i="9"/>
  <c r="M160" i="9" s="1"/>
  <c r="L161" i="9"/>
  <c r="L158" i="9"/>
  <c r="M158" i="9" s="1"/>
  <c r="L111" i="9"/>
  <c r="L112" i="9"/>
  <c r="M112" i="9" s="1"/>
  <c r="L113" i="9"/>
  <c r="L110" i="9"/>
  <c r="M110" i="9" s="1"/>
  <c r="L62" i="9"/>
  <c r="L63" i="9"/>
  <c r="L64" i="9"/>
  <c r="M64" i="9" s="1"/>
  <c r="L61" i="9"/>
  <c r="L14" i="9"/>
  <c r="L15" i="9"/>
  <c r="L16" i="9"/>
  <c r="L13" i="9"/>
  <c r="L207" i="9"/>
  <c r="L208" i="9"/>
  <c r="M208" i="9" s="1"/>
  <c r="L209" i="9"/>
  <c r="M209" i="9" s="1"/>
  <c r="L206" i="9"/>
  <c r="M206" i="9" s="1"/>
  <c r="F739" i="9"/>
  <c r="G739" i="9" s="1"/>
  <c r="F741" i="9"/>
  <c r="G741" i="9" s="1"/>
  <c r="F740" i="9"/>
  <c r="G740" i="9" s="1"/>
  <c r="M738" i="9"/>
  <c r="F738" i="9"/>
  <c r="G738" i="9" s="1"/>
  <c r="F934" i="9"/>
  <c r="G934" i="9" s="1"/>
  <c r="F933" i="9"/>
  <c r="G933" i="9" s="1"/>
  <c r="M932" i="9"/>
  <c r="F932" i="9"/>
  <c r="G932" i="9" s="1"/>
  <c r="M931" i="9"/>
  <c r="F931" i="9"/>
  <c r="G931" i="9" s="1"/>
  <c r="M886" i="9"/>
  <c r="F886" i="9"/>
  <c r="G886" i="9" s="1"/>
  <c r="F885" i="9"/>
  <c r="G885" i="9" s="1"/>
  <c r="M884" i="9"/>
  <c r="F884" i="9"/>
  <c r="G884" i="9" s="1"/>
  <c r="F883" i="9"/>
  <c r="G883" i="9" s="1"/>
  <c r="M838" i="9"/>
  <c r="F838" i="9"/>
  <c r="G838" i="9" s="1"/>
  <c r="M837" i="9"/>
  <c r="F837" i="9"/>
  <c r="G837" i="9" s="1"/>
  <c r="M836" i="9"/>
  <c r="F836" i="9"/>
  <c r="G836" i="9" s="1"/>
  <c r="F835" i="9"/>
  <c r="G835" i="9" s="1"/>
  <c r="F789" i="9"/>
  <c r="G789" i="9" s="1"/>
  <c r="F788" i="9"/>
  <c r="G788" i="9" s="1"/>
  <c r="F787" i="9"/>
  <c r="G787" i="9" s="1"/>
  <c r="M786" i="9"/>
  <c r="F786" i="9"/>
  <c r="G786" i="9" s="1"/>
  <c r="S22" i="8"/>
  <c r="T22" i="8" s="1"/>
  <c r="M693" i="9"/>
  <c r="F693" i="9"/>
  <c r="G693" i="9" s="1"/>
  <c r="F692" i="9"/>
  <c r="G692" i="9" s="1"/>
  <c r="M691" i="9"/>
  <c r="F691" i="9"/>
  <c r="G691" i="9" s="1"/>
  <c r="M690" i="9"/>
  <c r="F690" i="9"/>
  <c r="G690" i="9" s="1"/>
  <c r="M644" i="9"/>
  <c r="F644" i="9"/>
  <c r="G644" i="9" s="1"/>
  <c r="F643" i="9"/>
  <c r="G643" i="9" s="1"/>
  <c r="M642" i="9"/>
  <c r="F642" i="9"/>
  <c r="G642" i="9" s="1"/>
  <c r="F641" i="9"/>
  <c r="G641" i="9" s="1"/>
  <c r="F596" i="9"/>
  <c r="G596" i="9" s="1"/>
  <c r="M595" i="9"/>
  <c r="F595" i="9"/>
  <c r="G595" i="9" s="1"/>
  <c r="F594" i="9"/>
  <c r="G594" i="9" s="1"/>
  <c r="M593" i="9"/>
  <c r="F593" i="9"/>
  <c r="G593" i="9" s="1"/>
  <c r="F547" i="9"/>
  <c r="G547" i="9" s="1"/>
  <c r="M548" i="9"/>
  <c r="F548" i="9"/>
  <c r="G548" i="9" s="1"/>
  <c r="F546" i="9"/>
  <c r="G546" i="9" s="1"/>
  <c r="M545" i="9"/>
  <c r="F545" i="9"/>
  <c r="G545" i="9" s="1"/>
  <c r="F499" i="9"/>
  <c r="G499" i="9" s="1"/>
  <c r="F498" i="9"/>
  <c r="G498" i="9" s="1"/>
  <c r="M497" i="9"/>
  <c r="F497" i="9"/>
  <c r="G497" i="9" s="1"/>
  <c r="M496" i="9"/>
  <c r="F496" i="9"/>
  <c r="G496" i="9" s="1"/>
  <c r="G451" i="9"/>
  <c r="F450" i="9"/>
  <c r="G450" i="9" s="1"/>
  <c r="M449" i="9"/>
  <c r="F449" i="9"/>
  <c r="G449" i="9" s="1"/>
  <c r="M448" i="9"/>
  <c r="F448" i="9"/>
  <c r="G448" i="9" s="1"/>
  <c r="M402" i="9"/>
  <c r="F402" i="9"/>
  <c r="G402" i="9" s="1"/>
  <c r="F403" i="9"/>
  <c r="G403" i="9" s="1"/>
  <c r="M401" i="9"/>
  <c r="F401" i="9"/>
  <c r="G401" i="9" s="1"/>
  <c r="F400" i="9"/>
  <c r="G400" i="9" s="1"/>
  <c r="F354" i="9"/>
  <c r="G354" i="9" s="1"/>
  <c r="M353" i="9"/>
  <c r="F353" i="9"/>
  <c r="G353" i="9" s="1"/>
  <c r="M352" i="9"/>
  <c r="F352" i="9"/>
  <c r="G352" i="9" s="1"/>
  <c r="M351" i="9"/>
  <c r="F351" i="9"/>
  <c r="G351" i="9" s="1"/>
  <c r="M306" i="9"/>
  <c r="F306" i="9"/>
  <c r="G306" i="9" s="1"/>
  <c r="F305" i="9"/>
  <c r="G305" i="9" s="1"/>
  <c r="F304" i="9"/>
  <c r="G304" i="9" s="1"/>
  <c r="M303" i="9"/>
  <c r="F303" i="9"/>
  <c r="G303" i="9" s="1"/>
  <c r="M258" i="9"/>
  <c r="F258" i="9"/>
  <c r="G258" i="9" s="1"/>
  <c r="M257" i="9"/>
  <c r="F257" i="9"/>
  <c r="G257" i="9" s="1"/>
  <c r="F256" i="9"/>
  <c r="G256" i="9" s="1"/>
  <c r="M255" i="9"/>
  <c r="F255" i="9"/>
  <c r="G255" i="9" s="1"/>
  <c r="F209" i="9"/>
  <c r="G209" i="9" s="1"/>
  <c r="F208" i="9"/>
  <c r="G208" i="9" s="1"/>
  <c r="M207" i="9"/>
  <c r="F207" i="9"/>
  <c r="G207" i="9" s="1"/>
  <c r="F206" i="9"/>
  <c r="G206" i="9" s="1"/>
  <c r="M161" i="9"/>
  <c r="F161" i="9"/>
  <c r="G161" i="9" s="1"/>
  <c r="F160" i="9"/>
  <c r="G160" i="9" s="1"/>
  <c r="M159" i="9"/>
  <c r="F159" i="9"/>
  <c r="G159" i="9" s="1"/>
  <c r="F158" i="9"/>
  <c r="G158" i="9" s="1"/>
  <c r="M113" i="9"/>
  <c r="F113" i="9"/>
  <c r="G113" i="9" s="1"/>
  <c r="F112" i="9"/>
  <c r="G112" i="9" s="1"/>
  <c r="M111" i="9"/>
  <c r="F111" i="9"/>
  <c r="G111" i="9" s="1"/>
  <c r="F110" i="9"/>
  <c r="G110" i="9" s="1"/>
  <c r="F64" i="9"/>
  <c r="G64" i="9" s="1"/>
  <c r="M63" i="9"/>
  <c r="F63" i="9"/>
  <c r="G63" i="9" s="1"/>
  <c r="D553" i="9" l="1"/>
  <c r="D745" i="9"/>
  <c r="D552" i="9"/>
  <c r="M62" i="9"/>
  <c r="F62" i="9"/>
  <c r="G62" i="9" s="1"/>
  <c r="M61" i="9"/>
  <c r="F61" i="9"/>
  <c r="G61" i="9" s="1"/>
  <c r="F14" i="9"/>
  <c r="G14" i="9" s="1"/>
  <c r="F15" i="9"/>
  <c r="G15" i="9" s="1"/>
  <c r="F16" i="9"/>
  <c r="G16" i="9" s="1"/>
  <c r="F17" i="9"/>
  <c r="F18" i="9"/>
  <c r="F19" i="9"/>
  <c r="M14" i="9"/>
  <c r="M15" i="9"/>
  <c r="M16" i="9"/>
  <c r="L18" i="9"/>
  <c r="M13" i="9" l="1"/>
  <c r="F13" i="9"/>
  <c r="G13" i="9" s="1"/>
  <c r="M940" i="9" l="1"/>
  <c r="M939" i="9"/>
  <c r="D939" i="9"/>
  <c r="G939" i="9" s="1"/>
  <c r="L939" i="9" s="1"/>
  <c r="M938" i="9"/>
  <c r="D938" i="9"/>
  <c r="M892" i="9"/>
  <c r="M891" i="9"/>
  <c r="D891" i="9"/>
  <c r="G891" i="9" s="1"/>
  <c r="L891" i="9" s="1"/>
  <c r="M890" i="9"/>
  <c r="D890" i="9"/>
  <c r="M844" i="9"/>
  <c r="M843" i="9"/>
  <c r="D843" i="9"/>
  <c r="G843" i="9" s="1"/>
  <c r="L843" i="9" s="1"/>
  <c r="M842" i="9"/>
  <c r="D842" i="9"/>
  <c r="M795" i="9"/>
  <c r="M794" i="9"/>
  <c r="D794" i="9"/>
  <c r="G794" i="9" s="1"/>
  <c r="L794" i="9" s="1"/>
  <c r="M793" i="9"/>
  <c r="D793" i="9"/>
  <c r="M747" i="9"/>
  <c r="M746" i="9"/>
  <c r="D746" i="9"/>
  <c r="M745" i="9"/>
  <c r="M699" i="9"/>
  <c r="M698" i="9"/>
  <c r="D698" i="9"/>
  <c r="G698" i="9" s="1"/>
  <c r="L698" i="9" s="1"/>
  <c r="M697" i="9"/>
  <c r="D697" i="9"/>
  <c r="M650" i="9"/>
  <c r="M649" i="9"/>
  <c r="D649" i="9"/>
  <c r="G649" i="9" s="1"/>
  <c r="L649" i="9" s="1"/>
  <c r="M648" i="9"/>
  <c r="D648" i="9"/>
  <c r="M602" i="9"/>
  <c r="M601" i="9"/>
  <c r="D601" i="9"/>
  <c r="G601" i="9" s="1"/>
  <c r="L601" i="9" s="1"/>
  <c r="M600" i="9"/>
  <c r="D600" i="9"/>
  <c r="M554" i="9"/>
  <c r="M553" i="9"/>
  <c r="G553" i="9"/>
  <c r="L553" i="9" s="1"/>
  <c r="M552" i="9"/>
  <c r="M505" i="9"/>
  <c r="M504" i="9"/>
  <c r="D504" i="9"/>
  <c r="G504" i="9" s="1"/>
  <c r="L504" i="9" s="1"/>
  <c r="M503" i="9"/>
  <c r="D503" i="9"/>
  <c r="M457" i="9"/>
  <c r="M456" i="9"/>
  <c r="D456" i="9"/>
  <c r="G456" i="9" s="1"/>
  <c r="L456" i="9" s="1"/>
  <c r="M455" i="9"/>
  <c r="D455" i="9"/>
  <c r="M409" i="9"/>
  <c r="M408" i="9"/>
  <c r="D408" i="9"/>
  <c r="G408" i="9" s="1"/>
  <c r="L408" i="9" s="1"/>
  <c r="M407" i="9"/>
  <c r="D407" i="9"/>
  <c r="M360" i="9"/>
  <c r="M359" i="9"/>
  <c r="D359" i="9"/>
  <c r="G359" i="9" s="1"/>
  <c r="L359" i="9" s="1"/>
  <c r="M358" i="9"/>
  <c r="D358" i="9"/>
  <c r="M312" i="9"/>
  <c r="M311" i="9"/>
  <c r="D311" i="9"/>
  <c r="G311" i="9" s="1"/>
  <c r="L311" i="9" s="1"/>
  <c r="M310" i="9"/>
  <c r="D310" i="9"/>
  <c r="M264" i="9"/>
  <c r="M263" i="9"/>
  <c r="D263" i="9"/>
  <c r="G263" i="9" s="1"/>
  <c r="L263" i="9" s="1"/>
  <c r="M262" i="9"/>
  <c r="D262" i="9"/>
  <c r="M215" i="9"/>
  <c r="M214" i="9"/>
  <c r="D214" i="9"/>
  <c r="G214" i="9" s="1"/>
  <c r="L214" i="9" s="1"/>
  <c r="M213" i="9"/>
  <c r="D213" i="9"/>
  <c r="M167" i="9"/>
  <c r="M166" i="9"/>
  <c r="D166" i="9"/>
  <c r="G166" i="9" s="1"/>
  <c r="L166" i="9" s="1"/>
  <c r="M165" i="9"/>
  <c r="D165" i="9"/>
  <c r="M119" i="9"/>
  <c r="M118" i="9"/>
  <c r="D118" i="9"/>
  <c r="G118" i="9" s="1"/>
  <c r="L118" i="9" s="1"/>
  <c r="M117" i="9"/>
  <c r="D117" i="9"/>
  <c r="M70" i="9"/>
  <c r="M69" i="9"/>
  <c r="D69" i="9"/>
  <c r="G69" i="9" s="1"/>
  <c r="L69" i="9" s="1"/>
  <c r="M68" i="9"/>
  <c r="D68" i="9"/>
  <c r="D21" i="9"/>
  <c r="G21" i="9" s="1"/>
  <c r="D20" i="9"/>
  <c r="G20" i="9" s="1"/>
  <c r="BK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6" i="8"/>
  <c r="BF25" i="8"/>
  <c r="AS26" i="8"/>
  <c r="AT26" i="8" s="1"/>
  <c r="AS25" i="8"/>
  <c r="AT25" i="8" s="1"/>
  <c r="AS24" i="8"/>
  <c r="AT24" i="8" s="1"/>
  <c r="AS23" i="8"/>
  <c r="AT23" i="8" s="1"/>
  <c r="AS22" i="8"/>
  <c r="AT22" i="8" s="1"/>
  <c r="AS21" i="8"/>
  <c r="AT21" i="8" s="1"/>
  <c r="AS20" i="8"/>
  <c r="AT20" i="8" s="1"/>
  <c r="AS19" i="8"/>
  <c r="AT19" i="8" s="1"/>
  <c r="AS18" i="8"/>
  <c r="AT18" i="8" s="1"/>
  <c r="AS17" i="8"/>
  <c r="AT17" i="8" s="1"/>
  <c r="AT16" i="8"/>
  <c r="AS15" i="8"/>
  <c r="AT15" i="8" s="1"/>
  <c r="AS14" i="8"/>
  <c r="AT14" i="8" s="1"/>
  <c r="AS13" i="8"/>
  <c r="AT13" i="8" s="1"/>
  <c r="AS12" i="8"/>
  <c r="AT12" i="8" s="1"/>
  <c r="AS11" i="8"/>
  <c r="AT11" i="8" s="1"/>
  <c r="AS10" i="8"/>
  <c r="AT10" i="8" s="1"/>
  <c r="AS9" i="8"/>
  <c r="AT9" i="8" s="1"/>
  <c r="AS8" i="8"/>
  <c r="AT8" i="8" s="1"/>
  <c r="AS7" i="8"/>
  <c r="AT7" i="8" s="1"/>
  <c r="AG26" i="8"/>
  <c r="AH26" i="8" s="1"/>
  <c r="AG25" i="8"/>
  <c r="AH25" i="8" s="1"/>
  <c r="AG24" i="8"/>
  <c r="AH24" i="8" s="1"/>
  <c r="AG23" i="8"/>
  <c r="AH23" i="8" s="1"/>
  <c r="AG22" i="8"/>
  <c r="AH22" i="8" s="1"/>
  <c r="AG21" i="8"/>
  <c r="AH21" i="8" s="1"/>
  <c r="AG20" i="8"/>
  <c r="AH20" i="8" s="1"/>
  <c r="AG19" i="8"/>
  <c r="AH19" i="8" s="1"/>
  <c r="AG18" i="8"/>
  <c r="AH18" i="8" s="1"/>
  <c r="AG17" i="8"/>
  <c r="AH17" i="8" s="1"/>
  <c r="AG16" i="8"/>
  <c r="AH16" i="8" s="1"/>
  <c r="AG15" i="8"/>
  <c r="AH15" i="8" s="1"/>
  <c r="AG14" i="8"/>
  <c r="AH14" i="8" s="1"/>
  <c r="AG13" i="8"/>
  <c r="AH13" i="8" s="1"/>
  <c r="AG12" i="8"/>
  <c r="AH12" i="8" s="1"/>
  <c r="AG11" i="8"/>
  <c r="AH11" i="8" s="1"/>
  <c r="AG10" i="8"/>
  <c r="AH10" i="8" s="1"/>
  <c r="AG9" i="8"/>
  <c r="AH9" i="8" s="1"/>
  <c r="AG8" i="8"/>
  <c r="AH8" i="8" s="1"/>
  <c r="AG7" i="8"/>
  <c r="AH7" i="8" s="1"/>
  <c r="C215" i="9" l="1"/>
  <c r="C602" i="9"/>
  <c r="C457" i="9"/>
  <c r="C70" i="9"/>
  <c r="I215" i="9"/>
  <c r="L215" i="9" s="1"/>
  <c r="G746" i="9"/>
  <c r="L746" i="9" s="1"/>
  <c r="C747" i="9"/>
  <c r="I747" i="9" s="1"/>
  <c r="L747" i="9" s="1"/>
  <c r="C795" i="9"/>
  <c r="C264" i="9"/>
  <c r="C650" i="9"/>
  <c r="C940" i="9"/>
  <c r="C409" i="9"/>
  <c r="C844" i="9"/>
  <c r="C119" i="9"/>
  <c r="C312" i="9"/>
  <c r="C505" i="9"/>
  <c r="C699" i="9"/>
  <c r="C892" i="9"/>
  <c r="C167" i="9"/>
  <c r="C360" i="9"/>
  <c r="C554" i="9"/>
  <c r="G938" i="9"/>
  <c r="L938" i="9" s="1"/>
  <c r="G890" i="9"/>
  <c r="L890" i="9" s="1"/>
  <c r="G745" i="9"/>
  <c r="L745" i="9" s="1"/>
  <c r="G793" i="9"/>
  <c r="L793" i="9" s="1"/>
  <c r="G842" i="9"/>
  <c r="L842" i="9" s="1"/>
  <c r="G600" i="9"/>
  <c r="L600" i="9" s="1"/>
  <c r="G648" i="9"/>
  <c r="L648" i="9" s="1"/>
  <c r="G697" i="9"/>
  <c r="L697" i="9" s="1"/>
  <c r="G455" i="9"/>
  <c r="L455" i="9" s="1"/>
  <c r="G503" i="9"/>
  <c r="L503" i="9" s="1"/>
  <c r="G552" i="9"/>
  <c r="L552" i="9" s="1"/>
  <c r="G310" i="9"/>
  <c r="L310" i="9" s="1"/>
  <c r="G358" i="9"/>
  <c r="L358" i="9" s="1"/>
  <c r="G407" i="9"/>
  <c r="L407" i="9" s="1"/>
  <c r="G165" i="9"/>
  <c r="L165" i="9" s="1"/>
  <c r="G213" i="9"/>
  <c r="L213" i="9" s="1"/>
  <c r="G262" i="9"/>
  <c r="L262" i="9" s="1"/>
  <c r="G117" i="9"/>
  <c r="L117" i="9" s="1"/>
  <c r="G68" i="9"/>
  <c r="L68" i="9" s="1"/>
  <c r="S26" i="8"/>
  <c r="T26" i="8" s="1"/>
  <c r="S25" i="8"/>
  <c r="T25" i="8" s="1"/>
  <c r="S24" i="8"/>
  <c r="T24" i="8" s="1"/>
  <c r="S23" i="8"/>
  <c r="T23" i="8" s="1"/>
  <c r="S21" i="8"/>
  <c r="T21" i="8" s="1"/>
  <c r="S20" i="8"/>
  <c r="T20" i="8" s="1"/>
  <c r="S19" i="8"/>
  <c r="T19" i="8" s="1"/>
  <c r="S18" i="8"/>
  <c r="T18" i="8" s="1"/>
  <c r="S17" i="8"/>
  <c r="T17" i="8" s="1"/>
  <c r="S16" i="8"/>
  <c r="T16" i="8" s="1"/>
  <c r="S15" i="8"/>
  <c r="T15" i="8" s="1"/>
  <c r="S14" i="8"/>
  <c r="T14" i="8" s="1"/>
  <c r="S13" i="8"/>
  <c r="T13" i="8" s="1"/>
  <c r="S12" i="8"/>
  <c r="T12" i="8" s="1"/>
  <c r="S11" i="8"/>
  <c r="T11" i="8" s="1"/>
  <c r="S10" i="8"/>
  <c r="T10" i="8" s="1"/>
  <c r="S9" i="8"/>
  <c r="T9" i="8" s="1"/>
  <c r="S8" i="8"/>
  <c r="T8" i="8" s="1"/>
  <c r="S7" i="8"/>
  <c r="T7" i="8" s="1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M21" i="9"/>
  <c r="L21" i="9"/>
  <c r="M20" i="9"/>
  <c r="AZ26" i="8"/>
  <c r="AN26" i="8"/>
  <c r="Z26" i="8"/>
  <c r="AZ25" i="8"/>
  <c r="AN25" i="8"/>
  <c r="Z25" i="8"/>
  <c r="AZ24" i="8"/>
  <c r="AN24" i="8"/>
  <c r="Z24" i="8"/>
  <c r="AZ23" i="8"/>
  <c r="AN23" i="8"/>
  <c r="Z23" i="8"/>
  <c r="AZ22" i="8"/>
  <c r="AN22" i="8"/>
  <c r="AZ21" i="8"/>
  <c r="AN21" i="8"/>
  <c r="Z21" i="8"/>
  <c r="AZ20" i="8"/>
  <c r="AN20" i="8"/>
  <c r="Z20" i="8"/>
  <c r="AZ19" i="8"/>
  <c r="AN19" i="8"/>
  <c r="Z19" i="8"/>
  <c r="AZ18" i="8"/>
  <c r="AN18" i="8"/>
  <c r="Z18" i="8"/>
  <c r="AZ17" i="8"/>
  <c r="AN17" i="8"/>
  <c r="Z17" i="8"/>
  <c r="AZ16" i="8"/>
  <c r="AN16" i="8"/>
  <c r="Z16" i="8"/>
  <c r="AZ15" i="8"/>
  <c r="AN15" i="8"/>
  <c r="Z15" i="8"/>
  <c r="AZ14" i="8"/>
  <c r="AN14" i="8"/>
  <c r="Z14" i="8"/>
  <c r="AZ13" i="8"/>
  <c r="AN13" i="8"/>
  <c r="Z13" i="8"/>
  <c r="AZ12" i="8"/>
  <c r="AN12" i="8"/>
  <c r="Z12" i="8"/>
  <c r="AZ11" i="8"/>
  <c r="AN11" i="8"/>
  <c r="Z11" i="8"/>
  <c r="AZ10" i="8"/>
  <c r="AN10" i="8"/>
  <c r="Z10" i="8"/>
  <c r="AZ9" i="8"/>
  <c r="AN9" i="8"/>
  <c r="Z9" i="8"/>
  <c r="AZ8" i="8"/>
  <c r="AN8" i="8"/>
  <c r="Z8" i="8"/>
  <c r="AZ7" i="8"/>
  <c r="AN7" i="8"/>
  <c r="Z7" i="8"/>
  <c r="AS6" i="8"/>
  <c r="AG6" i="8"/>
  <c r="S6" i="8"/>
  <c r="G6" i="8"/>
  <c r="I940" i="9" l="1"/>
  <c r="L940" i="9" s="1"/>
  <c r="I892" i="9"/>
  <c r="L892" i="9" s="1"/>
  <c r="I844" i="9"/>
  <c r="L844" i="9" s="1"/>
  <c r="I795" i="9"/>
  <c r="L795" i="9" s="1"/>
  <c r="I699" i="9"/>
  <c r="L699" i="9" s="1"/>
  <c r="I650" i="9"/>
  <c r="L650" i="9" s="1"/>
  <c r="I602" i="9"/>
  <c r="L602" i="9" s="1"/>
  <c r="I554" i="9"/>
  <c r="L554" i="9" s="1"/>
  <c r="I505" i="9"/>
  <c r="L505" i="9" s="1"/>
  <c r="I457" i="9"/>
  <c r="L457" i="9" s="1"/>
  <c r="I409" i="9"/>
  <c r="L409" i="9" s="1"/>
  <c r="I360" i="9"/>
  <c r="L360" i="9" s="1"/>
  <c r="I312" i="9"/>
  <c r="L312" i="9" s="1"/>
  <c r="I264" i="9"/>
  <c r="L264" i="9" s="1"/>
  <c r="I167" i="9"/>
  <c r="L167" i="9" s="1"/>
  <c r="I119" i="9"/>
  <c r="L119" i="9" s="1"/>
  <c r="I70" i="9"/>
  <c r="L70" i="9" s="1"/>
  <c r="I22" i="9"/>
  <c r="L22" i="9" s="1"/>
  <c r="H7" i="8"/>
  <c r="BJ7" i="8"/>
  <c r="H11" i="8"/>
  <c r="BJ11" i="8"/>
  <c r="H15" i="8"/>
  <c r="BJ15" i="8"/>
  <c r="H19" i="8"/>
  <c r="BJ19" i="8"/>
  <c r="H23" i="8"/>
  <c r="BJ23" i="8"/>
  <c r="H8" i="8"/>
  <c r="BJ8" i="8"/>
  <c r="H12" i="8"/>
  <c r="BJ12" i="8"/>
  <c r="H16" i="8"/>
  <c r="BJ16" i="8"/>
  <c r="H20" i="8"/>
  <c r="BJ20" i="8"/>
  <c r="H24" i="8"/>
  <c r="BJ24" i="8"/>
  <c r="H9" i="8"/>
  <c r="BJ9" i="8"/>
  <c r="H13" i="8"/>
  <c r="BJ13" i="8"/>
  <c r="H17" i="8"/>
  <c r="BJ17" i="8"/>
  <c r="H21" i="8"/>
  <c r="BJ21" i="8"/>
  <c r="H25" i="8"/>
  <c r="BJ25" i="8"/>
  <c r="BJ6" i="8"/>
  <c r="BK7" i="8"/>
  <c r="BK8" i="8"/>
  <c r="BK9" i="8"/>
  <c r="BK10" i="8"/>
  <c r="BK1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N26" i="8"/>
  <c r="BK26" i="8"/>
  <c r="H10" i="8"/>
  <c r="BJ10" i="8"/>
  <c r="H14" i="8"/>
  <c r="BJ14" i="8"/>
  <c r="H18" i="8"/>
  <c r="BJ18" i="8"/>
  <c r="H22" i="8"/>
  <c r="BJ22" i="8"/>
  <c r="H26" i="8"/>
  <c r="BJ26" i="8"/>
  <c r="BL6" i="8"/>
  <c r="N9" i="8"/>
  <c r="N10" i="8"/>
  <c r="L20" i="9"/>
  <c r="N8" i="8"/>
  <c r="N11" i="8"/>
  <c r="N13" i="8"/>
  <c r="N15" i="8"/>
  <c r="N17" i="8"/>
  <c r="N19" i="8"/>
  <c r="N21" i="8"/>
  <c r="N23" i="8"/>
  <c r="N25" i="8"/>
  <c r="N12" i="8"/>
  <c r="N20" i="8"/>
  <c r="N18" i="8"/>
  <c r="N16" i="8"/>
  <c r="N24" i="8"/>
  <c r="N7" i="8"/>
  <c r="N14" i="8"/>
  <c r="N22" i="8"/>
  <c r="BL21" i="8" l="1"/>
  <c r="BM21" i="8" s="1"/>
  <c r="BN21" i="8" s="1"/>
  <c r="BL13" i="8"/>
  <c r="BM13" i="8" s="1"/>
  <c r="BN13" i="8" s="1"/>
  <c r="BL22" i="8"/>
  <c r="BM22" i="8" s="1"/>
  <c r="BN22" i="8" s="1"/>
  <c r="BL14" i="8"/>
  <c r="BM14" i="8" s="1"/>
  <c r="BN14" i="8" s="1"/>
  <c r="BL24" i="8"/>
  <c r="BM24" i="8" s="1"/>
  <c r="BN24" i="8" s="1"/>
  <c r="BL16" i="8"/>
  <c r="BM16" i="8" s="1"/>
  <c r="BN16" i="8" s="1"/>
  <c r="BL8" i="8"/>
  <c r="BM8" i="8" s="1"/>
  <c r="BN8" i="8" s="1"/>
  <c r="BL19" i="8"/>
  <c r="BM19" i="8" s="1"/>
  <c r="BN19" i="8" s="1"/>
  <c r="BL11" i="8"/>
  <c r="BM11" i="8" s="1"/>
  <c r="BN11" i="8" s="1"/>
  <c r="BL26" i="8"/>
  <c r="BM26" i="8" s="1"/>
  <c r="BN26" i="8" s="1"/>
  <c r="BL18" i="8"/>
  <c r="BM18" i="8" s="1"/>
  <c r="BN18" i="8" s="1"/>
  <c r="BL10" i="8"/>
  <c r="BM10" i="8" s="1"/>
  <c r="BN10" i="8" s="1"/>
  <c r="BL25" i="8"/>
  <c r="BM25" i="8" s="1"/>
  <c r="BN25" i="8" s="1"/>
  <c r="BL17" i="8"/>
  <c r="BM17" i="8" s="1"/>
  <c r="BN17" i="8" s="1"/>
  <c r="BL9" i="8"/>
  <c r="BM9" i="8" s="1"/>
  <c r="BN9" i="8" s="1"/>
  <c r="BL20" i="8"/>
  <c r="BM20" i="8" s="1"/>
  <c r="BN20" i="8" s="1"/>
  <c r="BL12" i="8"/>
  <c r="BM12" i="8" s="1"/>
  <c r="BN12" i="8" s="1"/>
  <c r="BL23" i="8"/>
  <c r="BM23" i="8" s="1"/>
  <c r="BN23" i="8" s="1"/>
  <c r="BL15" i="8"/>
  <c r="BM15" i="8" s="1"/>
  <c r="BN15" i="8" s="1"/>
  <c r="BL7" i="8"/>
  <c r="BM7" i="8" s="1"/>
  <c r="BN7" i="8" s="1"/>
  <c r="J7" i="12" l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6" i="12"/>
  <c r="D291" i="5" l="1"/>
  <c r="D292" i="5"/>
  <c r="D293" i="5"/>
  <c r="D294" i="5"/>
  <c r="D295" i="5"/>
  <c r="C296" i="5"/>
  <c r="C297" i="5" s="1"/>
  <c r="D297" i="5" s="1"/>
  <c r="C256" i="5"/>
  <c r="C257" i="5" s="1"/>
  <c r="D257" i="5" s="1"/>
  <c r="D251" i="5"/>
  <c r="D252" i="5"/>
  <c r="D253" i="5"/>
  <c r="D254" i="5"/>
  <c r="D255" i="5"/>
  <c r="D111" i="5"/>
  <c r="D112" i="5"/>
  <c r="D113" i="5"/>
  <c r="D114" i="5"/>
  <c r="D115" i="5"/>
  <c r="C116" i="5"/>
  <c r="C117" i="5" s="1"/>
  <c r="D117" i="5" s="1"/>
  <c r="D31" i="5"/>
  <c r="D32" i="5"/>
  <c r="D33" i="5"/>
  <c r="D34" i="5"/>
  <c r="D35" i="5"/>
  <c r="C36" i="5"/>
  <c r="D36" i="5" s="1"/>
  <c r="C37" i="5"/>
  <c r="D37" i="5" s="1"/>
  <c r="C396" i="5"/>
  <c r="C397" i="5" s="1"/>
  <c r="C376" i="5"/>
  <c r="C377" i="5" s="1"/>
  <c r="C356" i="5"/>
  <c r="C357" i="5" s="1"/>
  <c r="C336" i="5"/>
  <c r="C337" i="5" s="1"/>
  <c r="C316" i="5"/>
  <c r="C317" i="5" s="1"/>
  <c r="C276" i="5"/>
  <c r="C277" i="5" s="1"/>
  <c r="C236" i="5"/>
  <c r="C237" i="5" s="1"/>
  <c r="C216" i="5"/>
  <c r="C217" i="5" s="1"/>
  <c r="C196" i="5"/>
  <c r="C197" i="5" s="1"/>
  <c r="C176" i="5"/>
  <c r="C177" i="5" s="1"/>
  <c r="C156" i="5"/>
  <c r="C157" i="5" s="1"/>
  <c r="C136" i="5"/>
  <c r="C137" i="5" s="1"/>
  <c r="C96" i="5"/>
  <c r="C97" i="5" s="1"/>
  <c r="C16" i="5"/>
  <c r="C17" i="5" s="1"/>
  <c r="D17" i="5" s="1"/>
  <c r="C56" i="5"/>
  <c r="C57" i="5" s="1"/>
  <c r="D11" i="5"/>
  <c r="D12" i="5"/>
  <c r="D13" i="5"/>
  <c r="D14" i="5"/>
  <c r="D15" i="5"/>
  <c r="D296" i="5" l="1"/>
  <c r="D116" i="5"/>
  <c r="D256" i="5"/>
  <c r="H25" i="10"/>
  <c r="I25" i="10" s="1"/>
  <c r="J25" i="10" s="1"/>
  <c r="H24" i="10"/>
  <c r="I24" i="10" s="1"/>
  <c r="J24" i="10" s="1"/>
  <c r="H23" i="10"/>
  <c r="I23" i="10" s="1"/>
  <c r="J23" i="10" s="1"/>
  <c r="H22" i="10"/>
  <c r="I22" i="10" s="1"/>
  <c r="J22" i="10" s="1"/>
  <c r="H21" i="10"/>
  <c r="I21" i="10" s="1"/>
  <c r="J21" i="10" s="1"/>
  <c r="H20" i="10"/>
  <c r="I20" i="10" s="1"/>
  <c r="J20" i="10" s="1"/>
  <c r="H19" i="10"/>
  <c r="I19" i="10" s="1"/>
  <c r="J19" i="10" s="1"/>
  <c r="H17" i="10"/>
  <c r="I17" i="10" s="1"/>
  <c r="J17" i="10" s="1"/>
  <c r="H16" i="10"/>
  <c r="I16" i="10" s="1"/>
  <c r="J16" i="10" s="1"/>
  <c r="H15" i="10"/>
  <c r="I15" i="10" s="1"/>
  <c r="J15" i="10" s="1"/>
  <c r="H13" i="10"/>
  <c r="I13" i="10" s="1"/>
  <c r="J13" i="10" s="1"/>
  <c r="H12" i="10"/>
  <c r="I12" i="10" s="1"/>
  <c r="J12" i="10" s="1"/>
  <c r="H11" i="10"/>
  <c r="I11" i="10" s="1"/>
  <c r="J11" i="10" s="1"/>
  <c r="H10" i="10"/>
  <c r="I10" i="10" s="1"/>
  <c r="J10" i="10" s="1"/>
  <c r="H9" i="10"/>
  <c r="I9" i="10" s="1"/>
  <c r="J9" i="10" s="1"/>
  <c r="H8" i="10"/>
  <c r="I8" i="10" s="1"/>
  <c r="J8" i="10" s="1"/>
  <c r="H7" i="10"/>
  <c r="I7" i="10" s="1"/>
  <c r="J7" i="10" s="1"/>
  <c r="H18" i="10" l="1"/>
  <c r="I18" i="10" s="1"/>
  <c r="J18" i="10" s="1"/>
  <c r="H14" i="10"/>
  <c r="I14" i="10" s="1"/>
  <c r="J14" i="10" s="1"/>
  <c r="H5" i="10"/>
  <c r="I5" i="10" s="1"/>
  <c r="H6" i="10"/>
  <c r="I6" i="10" s="1"/>
  <c r="J6" i="10" s="1"/>
  <c r="D397" i="5"/>
  <c r="D395" i="5"/>
  <c r="D394" i="5"/>
  <c r="D393" i="5"/>
  <c r="D392" i="5"/>
  <c r="D391" i="5"/>
  <c r="D376" i="5"/>
  <c r="D375" i="5"/>
  <c r="D374" i="5"/>
  <c r="D373" i="5"/>
  <c r="D372" i="5"/>
  <c r="D371" i="5"/>
  <c r="D357" i="5"/>
  <c r="D355" i="5"/>
  <c r="D354" i="5"/>
  <c r="D353" i="5"/>
  <c r="D352" i="5"/>
  <c r="D351" i="5"/>
  <c r="D336" i="5"/>
  <c r="D335" i="5"/>
  <c r="D334" i="5"/>
  <c r="D333" i="5"/>
  <c r="D332" i="5"/>
  <c r="D331" i="5"/>
  <c r="D317" i="5"/>
  <c r="D316" i="5"/>
  <c r="D315" i="5"/>
  <c r="D314" i="5"/>
  <c r="D313" i="5"/>
  <c r="D312" i="5"/>
  <c r="D311" i="5"/>
  <c r="D276" i="5"/>
  <c r="D275" i="5"/>
  <c r="D274" i="5"/>
  <c r="D273" i="5"/>
  <c r="D272" i="5"/>
  <c r="D271" i="5"/>
  <c r="D237" i="5"/>
  <c r="D235" i="5"/>
  <c r="D234" i="5"/>
  <c r="D233" i="5"/>
  <c r="D232" i="5"/>
  <c r="D231" i="5"/>
  <c r="D216" i="5"/>
  <c r="D215" i="5"/>
  <c r="D214" i="5"/>
  <c r="D213" i="5"/>
  <c r="D212" i="5"/>
  <c r="D211" i="5"/>
  <c r="D196" i="5"/>
  <c r="D195" i="5"/>
  <c r="D194" i="5"/>
  <c r="D193" i="5"/>
  <c r="D192" i="5"/>
  <c r="D191" i="5"/>
  <c r="D177" i="5"/>
  <c r="D175" i="5"/>
  <c r="D174" i="5"/>
  <c r="D173" i="5"/>
  <c r="D172" i="5"/>
  <c r="D171" i="5"/>
  <c r="D157" i="5"/>
  <c r="D155" i="5"/>
  <c r="D154" i="5"/>
  <c r="D153" i="5"/>
  <c r="D152" i="5"/>
  <c r="D151" i="5"/>
  <c r="D136" i="5"/>
  <c r="D135" i="5"/>
  <c r="D134" i="5"/>
  <c r="D133" i="5"/>
  <c r="D132" i="5"/>
  <c r="D131" i="5"/>
  <c r="D97" i="5"/>
  <c r="D95" i="5"/>
  <c r="D94" i="5"/>
  <c r="D93" i="5"/>
  <c r="D92" i="5"/>
  <c r="D91" i="5"/>
  <c r="C76" i="5"/>
  <c r="C77" i="5" s="1"/>
  <c r="D77" i="5" s="1"/>
  <c r="D75" i="5"/>
  <c r="D74" i="5"/>
  <c r="D73" i="5"/>
  <c r="D72" i="5"/>
  <c r="D71" i="5"/>
  <c r="D56" i="5"/>
  <c r="D55" i="5"/>
  <c r="D54" i="5"/>
  <c r="D53" i="5"/>
  <c r="D52" i="5"/>
  <c r="D51" i="5"/>
  <c r="L25" i="4"/>
  <c r="J25" i="4"/>
  <c r="H25" i="4"/>
  <c r="F25" i="4"/>
  <c r="D25" i="4"/>
  <c r="L24" i="4"/>
  <c r="J24" i="4"/>
  <c r="H24" i="4"/>
  <c r="F24" i="4"/>
  <c r="D24" i="4"/>
  <c r="L23" i="4"/>
  <c r="J23" i="4"/>
  <c r="H23" i="4"/>
  <c r="F23" i="4"/>
  <c r="D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L11" i="4"/>
  <c r="J11" i="4"/>
  <c r="H11" i="4"/>
  <c r="F11" i="4"/>
  <c r="D11" i="4"/>
  <c r="L10" i="4"/>
  <c r="J10" i="4"/>
  <c r="H10" i="4"/>
  <c r="F10" i="4"/>
  <c r="D10" i="4"/>
  <c r="L9" i="4"/>
  <c r="J9" i="4"/>
  <c r="H9" i="4"/>
  <c r="F9" i="4"/>
  <c r="D9" i="4"/>
  <c r="L8" i="4"/>
  <c r="J8" i="4"/>
  <c r="H8" i="4"/>
  <c r="F8" i="4"/>
  <c r="D8" i="4"/>
  <c r="L7" i="4"/>
  <c r="H7" i="4"/>
  <c r="F7" i="4"/>
  <c r="D7" i="4"/>
  <c r="L6" i="4"/>
  <c r="J6" i="4"/>
  <c r="H6" i="4"/>
  <c r="F6" i="4"/>
  <c r="D6" i="4"/>
  <c r="L5" i="4"/>
  <c r="J5" i="4"/>
  <c r="H5" i="4"/>
  <c r="F5" i="4"/>
  <c r="D236" i="5" l="1"/>
  <c r="D137" i="5"/>
  <c r="D76" i="5"/>
  <c r="D156" i="5"/>
  <c r="D217" i="5"/>
  <c r="M5" i="4"/>
  <c r="N5" i="4" s="1"/>
  <c r="D396" i="5"/>
  <c r="D57" i="5"/>
  <c r="D377" i="5"/>
  <c r="D176" i="5"/>
  <c r="D337" i="5"/>
  <c r="D356" i="5"/>
  <c r="D197" i="5"/>
  <c r="D277" i="5"/>
  <c r="D96" i="5"/>
  <c r="M7" i="4"/>
  <c r="N7" i="4" s="1"/>
  <c r="O7" i="4" s="1"/>
  <c r="M8" i="4"/>
  <c r="N8" i="4" s="1"/>
  <c r="O8" i="4" s="1"/>
  <c r="M12" i="4"/>
  <c r="N12" i="4" s="1"/>
  <c r="O12" i="4" s="1"/>
  <c r="M16" i="4"/>
  <c r="N16" i="4" s="1"/>
  <c r="O16" i="4" s="1"/>
  <c r="M20" i="4"/>
  <c r="N20" i="4" s="1"/>
  <c r="O20" i="4" s="1"/>
  <c r="M24" i="4"/>
  <c r="N24" i="4" s="1"/>
  <c r="O24" i="4" s="1"/>
  <c r="M9" i="4"/>
  <c r="N9" i="4" s="1"/>
  <c r="O9" i="4" s="1"/>
  <c r="M13" i="4"/>
  <c r="N13" i="4" s="1"/>
  <c r="O13" i="4" s="1"/>
  <c r="M17" i="4"/>
  <c r="N17" i="4" s="1"/>
  <c r="O17" i="4" s="1"/>
  <c r="M21" i="4"/>
  <c r="N21" i="4" s="1"/>
  <c r="O21" i="4" s="1"/>
  <c r="M25" i="4"/>
  <c r="N25" i="4" s="1"/>
  <c r="O25" i="4" s="1"/>
  <c r="M6" i="4"/>
  <c r="N6" i="4" s="1"/>
  <c r="O6" i="4" s="1"/>
  <c r="M10" i="4"/>
  <c r="N10" i="4" s="1"/>
  <c r="O10" i="4" s="1"/>
  <c r="M14" i="4"/>
  <c r="N14" i="4" s="1"/>
  <c r="O14" i="4" s="1"/>
  <c r="M18" i="4"/>
  <c r="N18" i="4" s="1"/>
  <c r="O18" i="4" s="1"/>
  <c r="M22" i="4"/>
  <c r="N22" i="4" s="1"/>
  <c r="O22" i="4" s="1"/>
  <c r="M11" i="4"/>
  <c r="N11" i="4" s="1"/>
  <c r="O11" i="4" s="1"/>
  <c r="M15" i="4"/>
  <c r="N15" i="4" s="1"/>
  <c r="O15" i="4" s="1"/>
  <c r="M19" i="4"/>
  <c r="N19" i="4" s="1"/>
  <c r="O19" i="4" s="1"/>
  <c r="M23" i="4"/>
  <c r="N23" i="4" s="1"/>
  <c r="O23" i="4" s="1"/>
  <c r="W3" i="1"/>
  <c r="U3" i="1"/>
  <c r="S3" i="1"/>
  <c r="P3" i="1"/>
  <c r="M3" i="1"/>
  <c r="K3" i="1"/>
  <c r="AA25" i="6" l="1"/>
  <c r="AE25" i="6" s="1"/>
  <c r="AB25" i="6" l="1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G384" i="7" l="1"/>
  <c r="G383" i="7"/>
  <c r="C883" i="7"/>
  <c r="C882" i="7"/>
  <c r="C881" i="7"/>
  <c r="C837" i="7"/>
  <c r="C836" i="7"/>
  <c r="C835" i="7"/>
  <c r="C791" i="7"/>
  <c r="C790" i="7"/>
  <c r="C789" i="7"/>
  <c r="C745" i="7"/>
  <c r="C744" i="7"/>
  <c r="C743" i="7"/>
  <c r="C699" i="7"/>
  <c r="C698" i="7"/>
  <c r="C697" i="7"/>
  <c r="C653" i="7"/>
  <c r="C652" i="7"/>
  <c r="C651" i="7"/>
  <c r="C607" i="7"/>
  <c r="C606" i="7"/>
  <c r="C605" i="7"/>
  <c r="C561" i="7"/>
  <c r="C560" i="7"/>
  <c r="C559" i="7"/>
  <c r="C514" i="7"/>
  <c r="C515" i="7"/>
  <c r="C513" i="7"/>
  <c r="C468" i="7"/>
  <c r="C469" i="7"/>
  <c r="C467" i="7"/>
  <c r="C422" i="7"/>
  <c r="C423" i="7"/>
  <c r="C421" i="7"/>
  <c r="C377" i="7"/>
  <c r="C376" i="7"/>
  <c r="C375" i="7"/>
  <c r="C330" i="7"/>
  <c r="C331" i="7"/>
  <c r="C329" i="7"/>
  <c r="C284" i="7"/>
  <c r="C285" i="7"/>
  <c r="C283" i="7"/>
  <c r="C238" i="7"/>
  <c r="C239" i="7"/>
  <c r="C237" i="7"/>
  <c r="C192" i="7"/>
  <c r="C193" i="7"/>
  <c r="C191" i="7"/>
  <c r="C146" i="7"/>
  <c r="C147" i="7"/>
  <c r="C145" i="7"/>
  <c r="C101" i="7"/>
  <c r="C100" i="7"/>
  <c r="C99" i="7"/>
  <c r="C54" i="7"/>
  <c r="C55" i="7"/>
  <c r="C53" i="7"/>
  <c r="C8" i="7" l="1"/>
  <c r="C9" i="7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6" i="2"/>
  <c r="G892" i="7"/>
  <c r="H892" i="7" s="1"/>
  <c r="G891" i="7"/>
  <c r="H891" i="7" s="1"/>
  <c r="G890" i="7"/>
  <c r="H890" i="7" s="1"/>
  <c r="G889" i="7"/>
  <c r="G846" i="7"/>
  <c r="H846" i="7" s="1"/>
  <c r="G845" i="7"/>
  <c r="H845" i="7" s="1"/>
  <c r="G844" i="7"/>
  <c r="H844" i="7" s="1"/>
  <c r="G843" i="7"/>
  <c r="G800" i="7"/>
  <c r="H800" i="7" s="1"/>
  <c r="G799" i="7"/>
  <c r="H799" i="7" s="1"/>
  <c r="G798" i="7"/>
  <c r="H798" i="7" s="1"/>
  <c r="G797" i="7"/>
  <c r="G754" i="7"/>
  <c r="H754" i="7" s="1"/>
  <c r="G753" i="7"/>
  <c r="H753" i="7" s="1"/>
  <c r="G752" i="7"/>
  <c r="H752" i="7" s="1"/>
  <c r="G751" i="7"/>
  <c r="G708" i="7"/>
  <c r="H708" i="7" s="1"/>
  <c r="G707" i="7"/>
  <c r="H707" i="7" s="1"/>
  <c r="G706" i="7"/>
  <c r="H706" i="7" s="1"/>
  <c r="G705" i="7"/>
  <c r="G662" i="7"/>
  <c r="H662" i="7" s="1"/>
  <c r="G661" i="7"/>
  <c r="H661" i="7" s="1"/>
  <c r="G660" i="7"/>
  <c r="H660" i="7" s="1"/>
  <c r="G659" i="7"/>
  <c r="G616" i="7"/>
  <c r="H616" i="7" s="1"/>
  <c r="G615" i="7"/>
  <c r="H615" i="7" s="1"/>
  <c r="G614" i="7"/>
  <c r="H614" i="7" s="1"/>
  <c r="G613" i="7"/>
  <c r="G570" i="7"/>
  <c r="H570" i="7" s="1"/>
  <c r="G569" i="7"/>
  <c r="H569" i="7" s="1"/>
  <c r="G568" i="7"/>
  <c r="H568" i="7" s="1"/>
  <c r="G567" i="7"/>
  <c r="G524" i="7"/>
  <c r="H524" i="7" s="1"/>
  <c r="G523" i="7"/>
  <c r="H523" i="7" s="1"/>
  <c r="G522" i="7"/>
  <c r="H522" i="7" s="1"/>
  <c r="G521" i="7"/>
  <c r="G478" i="7"/>
  <c r="H478" i="7" s="1"/>
  <c r="G477" i="7"/>
  <c r="H477" i="7" s="1"/>
  <c r="G476" i="7"/>
  <c r="H476" i="7" s="1"/>
  <c r="G475" i="7"/>
  <c r="H432" i="7"/>
  <c r="G431" i="7"/>
  <c r="H431" i="7" s="1"/>
  <c r="G430" i="7"/>
  <c r="H430" i="7" s="1"/>
  <c r="G429" i="7"/>
  <c r="G386" i="7"/>
  <c r="G385" i="7"/>
  <c r="H385" i="7" s="1"/>
  <c r="G340" i="7"/>
  <c r="H340" i="7" s="1"/>
  <c r="G339" i="7"/>
  <c r="H339" i="7" s="1"/>
  <c r="G338" i="7"/>
  <c r="G337" i="7"/>
  <c r="G294" i="7"/>
  <c r="H294" i="7" s="1"/>
  <c r="G293" i="7"/>
  <c r="H293" i="7" s="1"/>
  <c r="G292" i="7"/>
  <c r="H292" i="7" s="1"/>
  <c r="G291" i="7"/>
  <c r="G248" i="7"/>
  <c r="H248" i="7" s="1"/>
  <c r="G247" i="7"/>
  <c r="H247" i="7" s="1"/>
  <c r="G246" i="7"/>
  <c r="H246" i="7" s="1"/>
  <c r="G245" i="7"/>
  <c r="G202" i="7"/>
  <c r="H202" i="7" s="1"/>
  <c r="G201" i="7"/>
  <c r="H201" i="7" s="1"/>
  <c r="G200" i="7"/>
  <c r="H200" i="7" s="1"/>
  <c r="G199" i="7"/>
  <c r="G156" i="7"/>
  <c r="H156" i="7" s="1"/>
  <c r="G155" i="7"/>
  <c r="H155" i="7" s="1"/>
  <c r="G154" i="7"/>
  <c r="H154" i="7" s="1"/>
  <c r="G153" i="7"/>
  <c r="G110" i="7"/>
  <c r="H110" i="7" s="1"/>
  <c r="G109" i="7"/>
  <c r="H109" i="7" s="1"/>
  <c r="G108" i="7"/>
  <c r="G107" i="7"/>
  <c r="G65" i="7"/>
  <c r="G64" i="7"/>
  <c r="H64" i="7" s="1"/>
  <c r="G63" i="7"/>
  <c r="H63" i="7" s="1"/>
  <c r="G62" i="7"/>
  <c r="H62" i="7" s="1"/>
  <c r="G61" i="7"/>
  <c r="C6" i="7"/>
  <c r="G68" i="7" l="1"/>
  <c r="G712" i="7"/>
  <c r="G896" i="7"/>
  <c r="H797" i="7"/>
  <c r="G804" i="7"/>
  <c r="G850" i="7"/>
  <c r="H107" i="7"/>
  <c r="G114" i="7"/>
  <c r="G160" i="7"/>
  <c r="G206" i="7"/>
  <c r="G252" i="7"/>
  <c r="G253" i="7" s="1"/>
  <c r="H253" i="7" s="1"/>
  <c r="G298" i="7"/>
  <c r="H337" i="7"/>
  <c r="G344" i="7"/>
  <c r="H429" i="7"/>
  <c r="G436" i="7"/>
  <c r="G482" i="7"/>
  <c r="H521" i="7"/>
  <c r="G528" i="7"/>
  <c r="H567" i="7"/>
  <c r="G574" i="7"/>
  <c r="G620" i="7"/>
  <c r="G666" i="7"/>
  <c r="G667" i="7" s="1"/>
  <c r="H667" i="7" s="1"/>
  <c r="H751" i="7"/>
  <c r="G758" i="7"/>
  <c r="G390" i="7"/>
  <c r="G391" i="7" s="1"/>
  <c r="H384" i="7"/>
  <c r="H386" i="7"/>
  <c r="H889" i="7"/>
  <c r="H843" i="7"/>
  <c r="H705" i="7"/>
  <c r="H659" i="7"/>
  <c r="H613" i="7"/>
  <c r="H383" i="7"/>
  <c r="H291" i="7"/>
  <c r="H245" i="7"/>
  <c r="H199" i="7"/>
  <c r="H153" i="7"/>
  <c r="H475" i="7"/>
  <c r="H338" i="7"/>
  <c r="H108" i="7"/>
  <c r="H61" i="7"/>
  <c r="L5" i="2"/>
  <c r="J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6" i="2"/>
  <c r="M6" i="2" l="1"/>
  <c r="G529" i="7"/>
  <c r="H529" i="7" s="1"/>
  <c r="G345" i="7"/>
  <c r="H345" i="7" s="1"/>
  <c r="G805" i="7"/>
  <c r="H805" i="7" s="1"/>
  <c r="G161" i="7"/>
  <c r="H161" i="7" s="1"/>
  <c r="G713" i="7"/>
  <c r="H713" i="7" s="1"/>
  <c r="G575" i="7"/>
  <c r="H575" i="7" s="1"/>
  <c r="G851" i="7"/>
  <c r="H851" i="7" s="1"/>
  <c r="G437" i="7"/>
  <c r="H437" i="7" s="1"/>
  <c r="G69" i="7"/>
  <c r="H69" i="7" s="1"/>
  <c r="H391" i="7"/>
  <c r="G621" i="7"/>
  <c r="H621" i="7" s="1"/>
  <c r="G759" i="7"/>
  <c r="H759" i="7" s="1"/>
  <c r="G897" i="7"/>
  <c r="H897" i="7" s="1"/>
  <c r="M7" i="2"/>
  <c r="G115" i="7"/>
  <c r="H115" i="7" s="1"/>
  <c r="G207" i="7"/>
  <c r="H207" i="7" s="1"/>
  <c r="G299" i="7"/>
  <c r="H299" i="7" s="1"/>
  <c r="G483" i="7"/>
  <c r="H483" i="7" s="1"/>
  <c r="C396" i="3"/>
  <c r="D396" i="3" s="1"/>
  <c r="D395" i="3"/>
  <c r="D394" i="3"/>
  <c r="D393" i="3"/>
  <c r="D392" i="3"/>
  <c r="D391" i="3"/>
  <c r="C376" i="3"/>
  <c r="C377" i="3" s="1"/>
  <c r="D377" i="3" s="1"/>
  <c r="D375" i="3"/>
  <c r="D374" i="3"/>
  <c r="D373" i="3"/>
  <c r="D372" i="3"/>
  <c r="D371" i="3"/>
  <c r="C356" i="3"/>
  <c r="D356" i="3" s="1"/>
  <c r="D355" i="3"/>
  <c r="D354" i="3"/>
  <c r="D353" i="3"/>
  <c r="D352" i="3"/>
  <c r="D351" i="3"/>
  <c r="C336" i="3"/>
  <c r="C337" i="3" s="1"/>
  <c r="D337" i="3" s="1"/>
  <c r="D335" i="3"/>
  <c r="D334" i="3"/>
  <c r="D333" i="3"/>
  <c r="D332" i="3"/>
  <c r="D331" i="3"/>
  <c r="C316" i="3"/>
  <c r="D316" i="3" s="1"/>
  <c r="D315" i="3"/>
  <c r="D314" i="3"/>
  <c r="D313" i="3"/>
  <c r="D312" i="3"/>
  <c r="D311" i="3"/>
  <c r="C296" i="3"/>
  <c r="C297" i="3" s="1"/>
  <c r="D297" i="3" s="1"/>
  <c r="D295" i="3"/>
  <c r="D294" i="3"/>
  <c r="D293" i="3"/>
  <c r="D292" i="3"/>
  <c r="D291" i="3"/>
  <c r="C276" i="3"/>
  <c r="D276" i="3" s="1"/>
  <c r="D275" i="3"/>
  <c r="D274" i="3"/>
  <c r="D273" i="3"/>
  <c r="D272" i="3"/>
  <c r="D271" i="3"/>
  <c r="C256" i="3"/>
  <c r="C257" i="3" s="1"/>
  <c r="D257" i="3" s="1"/>
  <c r="D255" i="3"/>
  <c r="D254" i="3"/>
  <c r="D253" i="3"/>
  <c r="D252" i="3"/>
  <c r="D251" i="3"/>
  <c r="C236" i="3"/>
  <c r="D236" i="3" s="1"/>
  <c r="D235" i="3"/>
  <c r="D234" i="3"/>
  <c r="D233" i="3"/>
  <c r="D232" i="3"/>
  <c r="D231" i="3"/>
  <c r="C216" i="3"/>
  <c r="C217" i="3" s="1"/>
  <c r="D217" i="3" s="1"/>
  <c r="D215" i="3"/>
  <c r="D214" i="3"/>
  <c r="D213" i="3"/>
  <c r="D212" i="3"/>
  <c r="D211" i="3"/>
  <c r="C196" i="3"/>
  <c r="D196" i="3" s="1"/>
  <c r="D195" i="3"/>
  <c r="D194" i="3"/>
  <c r="D193" i="3"/>
  <c r="D192" i="3"/>
  <c r="D191" i="3"/>
  <c r="C176" i="3"/>
  <c r="C177" i="3" s="1"/>
  <c r="D177" i="3" s="1"/>
  <c r="D175" i="3"/>
  <c r="D174" i="3"/>
  <c r="D173" i="3"/>
  <c r="D172" i="3"/>
  <c r="D171" i="3"/>
  <c r="C156" i="3"/>
  <c r="D156" i="3" s="1"/>
  <c r="D155" i="3"/>
  <c r="D154" i="3"/>
  <c r="D153" i="3"/>
  <c r="D152" i="3"/>
  <c r="D151" i="3"/>
  <c r="C136" i="3"/>
  <c r="C137" i="3" s="1"/>
  <c r="D137" i="3" s="1"/>
  <c r="D135" i="3"/>
  <c r="D134" i="3"/>
  <c r="D133" i="3"/>
  <c r="D132" i="3"/>
  <c r="D131" i="3"/>
  <c r="C116" i="3"/>
  <c r="C117" i="3" s="1"/>
  <c r="D117" i="3" s="1"/>
  <c r="D115" i="3"/>
  <c r="D114" i="3"/>
  <c r="D113" i="3"/>
  <c r="D112" i="3"/>
  <c r="D111" i="3"/>
  <c r="C96" i="3"/>
  <c r="D96" i="3" s="1"/>
  <c r="D95" i="3"/>
  <c r="D94" i="3"/>
  <c r="D93" i="3"/>
  <c r="D92" i="3"/>
  <c r="D91" i="3"/>
  <c r="C77" i="3"/>
  <c r="D77" i="3" s="1"/>
  <c r="C76" i="3"/>
  <c r="D76" i="3" s="1"/>
  <c r="D75" i="3"/>
  <c r="D74" i="3"/>
  <c r="D73" i="3"/>
  <c r="D72" i="3"/>
  <c r="D71" i="3"/>
  <c r="C56" i="3"/>
  <c r="C57" i="3" s="1"/>
  <c r="D57" i="3" s="1"/>
  <c r="D55" i="3"/>
  <c r="D54" i="3"/>
  <c r="D53" i="3"/>
  <c r="D52" i="3"/>
  <c r="D51" i="3"/>
  <c r="C36" i="3"/>
  <c r="D36" i="3" s="1"/>
  <c r="D35" i="3"/>
  <c r="D34" i="3"/>
  <c r="D33" i="3"/>
  <c r="D32" i="3"/>
  <c r="D31" i="3"/>
  <c r="C16" i="3"/>
  <c r="C17" i="3" s="1"/>
  <c r="D17" i="3" s="1"/>
  <c r="D15" i="3"/>
  <c r="D14" i="3"/>
  <c r="D13" i="3"/>
  <c r="D12" i="3"/>
  <c r="D11" i="3"/>
  <c r="M25" i="2"/>
  <c r="N25" i="2" s="1"/>
  <c r="O25" i="2" s="1"/>
  <c r="M24" i="2"/>
  <c r="N24" i="2" s="1"/>
  <c r="O24" i="2" s="1"/>
  <c r="M23" i="2"/>
  <c r="N23" i="2" s="1"/>
  <c r="O23" i="2" s="1"/>
  <c r="M22" i="2"/>
  <c r="N22" i="2" s="1"/>
  <c r="O22" i="2" s="1"/>
  <c r="M21" i="2"/>
  <c r="N21" i="2" s="1"/>
  <c r="O21" i="2" s="1"/>
  <c r="M20" i="2"/>
  <c r="N20" i="2" s="1"/>
  <c r="O20" i="2" s="1"/>
  <c r="M19" i="2"/>
  <c r="N19" i="2" s="1"/>
  <c r="O19" i="2" s="1"/>
  <c r="M18" i="2"/>
  <c r="N18" i="2" s="1"/>
  <c r="O18" i="2" s="1"/>
  <c r="M17" i="2"/>
  <c r="N17" i="2" s="1"/>
  <c r="O17" i="2" s="1"/>
  <c r="M16" i="2"/>
  <c r="N16" i="2" s="1"/>
  <c r="O16" i="2" s="1"/>
  <c r="M15" i="2"/>
  <c r="N15" i="2" s="1"/>
  <c r="O15" i="2" s="1"/>
  <c r="M14" i="2"/>
  <c r="N14" i="2" s="1"/>
  <c r="O14" i="2" s="1"/>
  <c r="M13" i="2"/>
  <c r="N13" i="2" s="1"/>
  <c r="O13" i="2" s="1"/>
  <c r="M12" i="2"/>
  <c r="N12" i="2" s="1"/>
  <c r="O12" i="2" s="1"/>
  <c r="M11" i="2"/>
  <c r="N11" i="2" s="1"/>
  <c r="O11" i="2" s="1"/>
  <c r="M10" i="2"/>
  <c r="N10" i="2" s="1"/>
  <c r="O10" i="2" s="1"/>
  <c r="M9" i="2"/>
  <c r="N9" i="2" s="1"/>
  <c r="O9" i="2" s="1"/>
  <c r="M8" i="2"/>
  <c r="N8" i="2" s="1"/>
  <c r="O8" i="2" s="1"/>
  <c r="N7" i="2"/>
  <c r="O7" i="2" s="1"/>
  <c r="N6" i="2"/>
  <c r="O6" i="2" s="1"/>
  <c r="C397" i="3" l="1"/>
  <c r="D397" i="3" s="1"/>
  <c r="D336" i="3"/>
  <c r="C97" i="3"/>
  <c r="D97" i="3" s="1"/>
  <c r="D256" i="3"/>
  <c r="C317" i="3"/>
  <c r="D317" i="3" s="1"/>
  <c r="D176" i="3"/>
  <c r="C237" i="3"/>
  <c r="D237" i="3" s="1"/>
  <c r="C157" i="3"/>
  <c r="D157" i="3" s="1"/>
  <c r="D116" i="3"/>
  <c r="C37" i="3"/>
  <c r="D37" i="3" s="1"/>
  <c r="D56" i="3"/>
  <c r="D136" i="3"/>
  <c r="C197" i="3"/>
  <c r="D197" i="3" s="1"/>
  <c r="D216" i="3"/>
  <c r="C277" i="3"/>
  <c r="D277" i="3" s="1"/>
  <c r="D296" i="3"/>
  <c r="C357" i="3"/>
  <c r="D357" i="3" s="1"/>
  <c r="D376" i="3"/>
  <c r="G18" i="7" l="1"/>
  <c r="H18" i="7" s="1"/>
  <c r="G17" i="7"/>
  <c r="H17" i="7" s="1"/>
  <c r="G16" i="7"/>
  <c r="H16" i="7" s="1"/>
  <c r="G15" i="7"/>
  <c r="AA26" i="6"/>
  <c r="AB26" i="6" s="1"/>
  <c r="S26" i="6"/>
  <c r="T26" i="6" s="1"/>
  <c r="M26" i="6"/>
  <c r="N26" i="6" s="1"/>
  <c r="G26" i="6"/>
  <c r="S25" i="6"/>
  <c r="T25" i="6" s="1"/>
  <c r="M25" i="6"/>
  <c r="N25" i="6" s="1"/>
  <c r="G25" i="6"/>
  <c r="AA24" i="6"/>
  <c r="AB24" i="6" s="1"/>
  <c r="S24" i="6"/>
  <c r="T24" i="6" s="1"/>
  <c r="M24" i="6"/>
  <c r="N24" i="6" s="1"/>
  <c r="G24" i="6"/>
  <c r="AA23" i="6"/>
  <c r="AB23" i="6" s="1"/>
  <c r="S23" i="6"/>
  <c r="T23" i="6" s="1"/>
  <c r="M23" i="6"/>
  <c r="N23" i="6" s="1"/>
  <c r="G23" i="6"/>
  <c r="AA22" i="6"/>
  <c r="AB22" i="6" s="1"/>
  <c r="S22" i="6"/>
  <c r="T22" i="6" s="1"/>
  <c r="M22" i="6"/>
  <c r="N22" i="6" s="1"/>
  <c r="G22" i="6"/>
  <c r="AA21" i="6"/>
  <c r="AB21" i="6" s="1"/>
  <c r="S21" i="6"/>
  <c r="T21" i="6" s="1"/>
  <c r="M21" i="6"/>
  <c r="G21" i="6"/>
  <c r="AA20" i="6"/>
  <c r="AB20" i="6" s="1"/>
  <c r="S20" i="6"/>
  <c r="T20" i="6" s="1"/>
  <c r="M20" i="6"/>
  <c r="N20" i="6" s="1"/>
  <c r="G20" i="6"/>
  <c r="AA19" i="6"/>
  <c r="AB19" i="6" s="1"/>
  <c r="S19" i="6"/>
  <c r="T19" i="6" s="1"/>
  <c r="M19" i="6"/>
  <c r="N19" i="6" s="1"/>
  <c r="G19" i="6"/>
  <c r="AA18" i="6"/>
  <c r="AB18" i="6" s="1"/>
  <c r="S18" i="6"/>
  <c r="T18" i="6" s="1"/>
  <c r="M18" i="6"/>
  <c r="N18" i="6" s="1"/>
  <c r="G18" i="6"/>
  <c r="AA17" i="6"/>
  <c r="AB17" i="6" s="1"/>
  <c r="S17" i="6"/>
  <c r="T17" i="6" s="1"/>
  <c r="M17" i="6"/>
  <c r="N17" i="6" s="1"/>
  <c r="G17" i="6"/>
  <c r="AB16" i="6"/>
  <c r="S16" i="6"/>
  <c r="T16" i="6" s="1"/>
  <c r="M16" i="6"/>
  <c r="N16" i="6" s="1"/>
  <c r="G16" i="6"/>
  <c r="AA15" i="6"/>
  <c r="AB15" i="6" s="1"/>
  <c r="S15" i="6"/>
  <c r="T15" i="6" s="1"/>
  <c r="M15" i="6"/>
  <c r="G15" i="6"/>
  <c r="AA14" i="6"/>
  <c r="AB14" i="6" s="1"/>
  <c r="S14" i="6"/>
  <c r="T14" i="6" s="1"/>
  <c r="M14" i="6"/>
  <c r="N14" i="6" s="1"/>
  <c r="G14" i="6"/>
  <c r="AA13" i="6"/>
  <c r="AB13" i="6" s="1"/>
  <c r="S13" i="6"/>
  <c r="T13" i="6" s="1"/>
  <c r="M13" i="6"/>
  <c r="N13" i="6" s="1"/>
  <c r="G13" i="6"/>
  <c r="AA12" i="6"/>
  <c r="AB12" i="6" s="1"/>
  <c r="S12" i="6"/>
  <c r="T12" i="6" s="1"/>
  <c r="M12" i="6"/>
  <c r="N12" i="6" s="1"/>
  <c r="G12" i="6"/>
  <c r="AA11" i="6"/>
  <c r="AB11" i="6" s="1"/>
  <c r="S11" i="6"/>
  <c r="T11" i="6" s="1"/>
  <c r="M11" i="6"/>
  <c r="N11" i="6" s="1"/>
  <c r="G11" i="6"/>
  <c r="AA10" i="6"/>
  <c r="AB10" i="6" s="1"/>
  <c r="S10" i="6"/>
  <c r="T10" i="6" s="1"/>
  <c r="M10" i="6"/>
  <c r="N10" i="6" s="1"/>
  <c r="G10" i="6"/>
  <c r="AA9" i="6"/>
  <c r="AB9" i="6" s="1"/>
  <c r="S9" i="6"/>
  <c r="T9" i="6" s="1"/>
  <c r="M9" i="6"/>
  <c r="N9" i="6" s="1"/>
  <c r="G9" i="6"/>
  <c r="AA8" i="6"/>
  <c r="AB8" i="6" s="1"/>
  <c r="S8" i="6"/>
  <c r="T8" i="6" s="1"/>
  <c r="M8" i="6"/>
  <c r="N8" i="6" s="1"/>
  <c r="G8" i="6"/>
  <c r="AA7" i="6"/>
  <c r="AB7" i="6" s="1"/>
  <c r="S7" i="6"/>
  <c r="T7" i="6" s="1"/>
  <c r="M7" i="6"/>
  <c r="N7" i="6" s="1"/>
  <c r="G7" i="6"/>
  <c r="AF26" i="6" l="1"/>
  <c r="AG26" i="6" s="1"/>
  <c r="AF8" i="6"/>
  <c r="AG8" i="6" s="1"/>
  <c r="AF9" i="6"/>
  <c r="AG9" i="6" s="1"/>
  <c r="AH9" i="6" s="1"/>
  <c r="AF10" i="6"/>
  <c r="AG10" i="6" s="1"/>
  <c r="AH10" i="6" s="1"/>
  <c r="AF11" i="6"/>
  <c r="AG11" i="6" s="1"/>
  <c r="AF12" i="6"/>
  <c r="AG12" i="6" s="1"/>
  <c r="AF13" i="6"/>
  <c r="AG13" i="6" s="1"/>
  <c r="AF14" i="6"/>
  <c r="AG14" i="6" s="1"/>
  <c r="AH14" i="6" s="1"/>
  <c r="AF16" i="6"/>
  <c r="AG16" i="6" s="1"/>
  <c r="AF17" i="6"/>
  <c r="AG17" i="6" s="1"/>
  <c r="AF18" i="6"/>
  <c r="AG18" i="6" s="1"/>
  <c r="AH18" i="6" s="1"/>
  <c r="AF19" i="6"/>
  <c r="AG19" i="6" s="1"/>
  <c r="AH19" i="6" s="1"/>
  <c r="AF20" i="6"/>
  <c r="AG20" i="6" s="1"/>
  <c r="AF21" i="6"/>
  <c r="AG21" i="6" s="1"/>
  <c r="AF22" i="6"/>
  <c r="AG22" i="6" s="1"/>
  <c r="AF23" i="6"/>
  <c r="AG23" i="6" s="1"/>
  <c r="AH23" i="6" s="1"/>
  <c r="AF24" i="6"/>
  <c r="AG24" i="6" s="1"/>
  <c r="AF25" i="6"/>
  <c r="AG25" i="6" s="1"/>
  <c r="N15" i="6"/>
  <c r="AF15" i="6"/>
  <c r="AG15" i="6" s="1"/>
  <c r="AH15" i="6" s="1"/>
  <c r="H15" i="7"/>
  <c r="G22" i="7"/>
  <c r="G23" i="7" s="1"/>
  <c r="AF7" i="6"/>
  <c r="AG7" i="6" s="1"/>
  <c r="AH8" i="6"/>
  <c r="H11" i="6"/>
  <c r="AH11" i="6"/>
  <c r="AH12" i="6"/>
  <c r="AH16" i="6"/>
  <c r="H17" i="6"/>
  <c r="AH20" i="6"/>
  <c r="AH22" i="6"/>
  <c r="AH24" i="6"/>
  <c r="AH26" i="6"/>
  <c r="H13" i="6"/>
  <c r="AH13" i="6"/>
  <c r="H14" i="6"/>
  <c r="H15" i="6"/>
  <c r="H16" i="6"/>
  <c r="AH17" i="6"/>
  <c r="H18" i="6"/>
  <c r="H19" i="6"/>
  <c r="H21" i="6"/>
  <c r="AH21" i="6"/>
  <c r="H22" i="6"/>
  <c r="H23" i="6"/>
  <c r="H24" i="6"/>
  <c r="H25" i="6"/>
  <c r="AH25" i="6"/>
  <c r="H26" i="6"/>
  <c r="H8" i="6"/>
  <c r="H9" i="6"/>
  <c r="H10" i="6"/>
  <c r="H20" i="6"/>
  <c r="N21" i="6"/>
  <c r="H12" i="6"/>
  <c r="H7" i="6"/>
  <c r="H23" i="7" l="1"/>
  <c r="M5" i="2"/>
  <c r="N5" i="2" s="1"/>
  <c r="AH7" i="6"/>
</calcChain>
</file>

<file path=xl/sharedStrings.xml><?xml version="1.0" encoding="utf-8"?>
<sst xmlns="http://schemas.openxmlformats.org/spreadsheetml/2006/main" count="6991" uniqueCount="504">
  <si>
    <t>S.NO</t>
  </si>
  <si>
    <t>NAME</t>
  </si>
  <si>
    <t>TOTAL</t>
  </si>
  <si>
    <t>KC GURUKUL PUBLIC SCHOOL</t>
  </si>
  <si>
    <t>S.No.</t>
  </si>
  <si>
    <t>ENGLISH</t>
  </si>
  <si>
    <t>HINDI</t>
  </si>
  <si>
    <t>MATHS</t>
  </si>
  <si>
    <t>EVS</t>
  </si>
  <si>
    <t>COMPUTER</t>
  </si>
  <si>
    <t>℅AGE</t>
  </si>
  <si>
    <t>GRADE</t>
  </si>
  <si>
    <t>CBSE AFFILIATED                     AFFILIATION NO : 730056</t>
  </si>
  <si>
    <t>OPP. BSF CAMPUS JAMMU</t>
  </si>
  <si>
    <t>REPORT CARD FOR PA I</t>
  </si>
  <si>
    <t>CLASS :</t>
  </si>
  <si>
    <t>ROLL NO</t>
  </si>
  <si>
    <t>SUBJECTS</t>
  </si>
  <si>
    <t>MARKS(20)</t>
  </si>
  <si>
    <t>REMARKS</t>
  </si>
  <si>
    <t>PRINCIPAL</t>
  </si>
  <si>
    <t>Maximum marks-</t>
  </si>
  <si>
    <t>REPORT CARD FOR PA II</t>
  </si>
  <si>
    <t>TERM I</t>
  </si>
  <si>
    <t>PA I                                (10)</t>
  </si>
  <si>
    <t>S.E                      (5)</t>
  </si>
  <si>
    <t>ACTIVITY                  (5)</t>
  </si>
  <si>
    <t>TERM I                               (80)</t>
  </si>
  <si>
    <t>TOTAL   (100)</t>
  </si>
  <si>
    <t>GR</t>
  </si>
  <si>
    <t>GRAND TOTAL</t>
  </si>
  <si>
    <t>%AGE</t>
  </si>
  <si>
    <t>OVERALL GRADE</t>
  </si>
  <si>
    <t xml:space="preserve">                        PH.NO.   6005510660                       E-Mail ID : kcgurukuljmu@gmail.com</t>
  </si>
  <si>
    <t xml:space="preserve">ROLL NO:                                     </t>
  </si>
  <si>
    <t>FATHER'S NAME:</t>
  </si>
  <si>
    <t>MOTHER'S NAME:</t>
  </si>
  <si>
    <t>ADM.NO:</t>
  </si>
  <si>
    <t>SCHOLASTIC AREA</t>
  </si>
  <si>
    <t>SUBJECT ENRICHMENT        (5)</t>
  </si>
  <si>
    <t>COMP.Sc</t>
  </si>
  <si>
    <t xml:space="preserve">PERCENTAGE </t>
  </si>
  <si>
    <t>PRINCIPAL SIGN</t>
  </si>
  <si>
    <t>COMPUTER SCIENCE</t>
  </si>
  <si>
    <t>HY</t>
  </si>
  <si>
    <t>S.E</t>
  </si>
  <si>
    <t>N.B</t>
  </si>
  <si>
    <t>FINAL</t>
  </si>
  <si>
    <t>RESULT</t>
  </si>
  <si>
    <t>G.K</t>
  </si>
  <si>
    <t>MSc.</t>
  </si>
  <si>
    <t>GK</t>
  </si>
  <si>
    <t>MSC</t>
  </si>
  <si>
    <t>Maximum Marks-</t>
  </si>
  <si>
    <t>KC GURUKUL PUBLIC SCHOOL, PALOURA JAMMU</t>
  </si>
  <si>
    <t>PH.NO.6005510660                E-mail ID: Kcgurukuljmu@gmail.com</t>
  </si>
  <si>
    <t xml:space="preserve">KC GURUKUL PUBLIC SCHOOL, PALOURA JAMMU </t>
  </si>
  <si>
    <t>PERIODIC ASSESSMENT - I</t>
  </si>
  <si>
    <t xml:space="preserve">                              SESSION 2023-2024</t>
  </si>
  <si>
    <t>SESSION 2023-2024</t>
  </si>
  <si>
    <t>REPORT CARD FOR TERM I (2023-24)</t>
  </si>
  <si>
    <t>RESULT SHEET OF ANNUAL EXAMINATION ( 2023-24 )</t>
  </si>
  <si>
    <t>ADM NO.</t>
  </si>
  <si>
    <t>FATHER'S NAME</t>
  </si>
  <si>
    <t>MOTHER'S NAME</t>
  </si>
  <si>
    <t>AARAV BHAGAT</t>
  </si>
  <si>
    <t>04/09/2013</t>
  </si>
  <si>
    <t>SC</t>
  </si>
  <si>
    <t>Pawan Kumar</t>
  </si>
  <si>
    <t>Business</t>
  </si>
  <si>
    <t>Venuka Bharti</t>
  </si>
  <si>
    <t>Government employee</t>
  </si>
  <si>
    <t>bhartivenuka4@gmail.com</t>
  </si>
  <si>
    <t>H.no. 4, Lane no. 1, Bohri, Udheywala, Near KK Resort</t>
  </si>
  <si>
    <t>Home maker</t>
  </si>
  <si>
    <t>ARMAAN</t>
  </si>
  <si>
    <t>02/08/2014</t>
  </si>
  <si>
    <t>Vijay Kumar</t>
  </si>
  <si>
    <t>Govt.Teacher in Govt. school Dab Ditta.</t>
  </si>
  <si>
    <t>Sushma Kumari</t>
  </si>
  <si>
    <t>vijaykumarkumar201999@gmail.com</t>
  </si>
  <si>
    <t>R/O Dab Ditta, Kana Chak, Tehsil- Marh, Distt- Jammu</t>
  </si>
  <si>
    <t>BRAHAM KOUL</t>
  </si>
  <si>
    <t>13/04/2015</t>
  </si>
  <si>
    <t>Deepji Bhat</t>
  </si>
  <si>
    <t>Govt.Employee  in Social Welfare Department Posted at Srinagar.</t>
  </si>
  <si>
    <t>Purnima Vashnavi</t>
  </si>
  <si>
    <t>deepmridubhay@gmail.com</t>
  </si>
  <si>
    <t>R/O Purkhu, Swarn Vihar, Gumpal Domana, Jammu.</t>
  </si>
  <si>
    <t>DIVYANSHI SHARMA</t>
  </si>
  <si>
    <t>19/12/2014</t>
  </si>
  <si>
    <t>Love Sharma</t>
  </si>
  <si>
    <t>Rashi Sharma</t>
  </si>
  <si>
    <t>love286sharma@gmail.com</t>
  </si>
  <si>
    <t>205, Shopping centre, Bakshi nagar, Jammu</t>
  </si>
  <si>
    <t>GUNNIT SINGH CHHABRA</t>
  </si>
  <si>
    <t>23/03/2015</t>
  </si>
  <si>
    <t>Kavinderjeet Chhabra</t>
  </si>
  <si>
    <t>Prabhjyote Kour Chhabra</t>
  </si>
  <si>
    <t>kavichhabra@gmail.com</t>
  </si>
  <si>
    <t>Behind J&amp;K Bank, Patel Nagar, Jammu.</t>
  </si>
  <si>
    <t>IRA JAMWAL</t>
  </si>
  <si>
    <t>19/03/2015</t>
  </si>
  <si>
    <t>Sahil Jamwal</t>
  </si>
  <si>
    <t>Mech. Engineer</t>
  </si>
  <si>
    <t>Pratibha Rajput</t>
  </si>
  <si>
    <t>Teacher</t>
  </si>
  <si>
    <t>prajput1691991@gmail.com</t>
  </si>
  <si>
    <t>H.No: 82, Sec-06, EWS Colony, Muthi Camp,Jammu.</t>
  </si>
  <si>
    <t>ISHANVI SHARMA</t>
  </si>
  <si>
    <t>01/01/2015</t>
  </si>
  <si>
    <t>Rohit Sharma</t>
  </si>
  <si>
    <t>ITI PRINTING, Medical Agency</t>
  </si>
  <si>
    <t>Asha Devi</t>
  </si>
  <si>
    <t>riyarohitooo@gmail.com</t>
  </si>
  <si>
    <t xml:space="preserve">Trilokpur P/o camp Gole Gujral </t>
  </si>
  <si>
    <t>LAKSHITA</t>
  </si>
  <si>
    <t>10/07/2015</t>
  </si>
  <si>
    <t>Ashwani Kumar</t>
  </si>
  <si>
    <t>Seema Devi</t>
  </si>
  <si>
    <t>seemalakshita72@gmail.com</t>
  </si>
  <si>
    <t>Village- Kangrail Camp, P.O- Kangrail, The- Bhalwal, Distt- Jammu</t>
  </si>
  <si>
    <t>MEROHI UPPAL</t>
  </si>
  <si>
    <t>29/11/2015</t>
  </si>
  <si>
    <t>Rohit Uppal</t>
  </si>
  <si>
    <t>Government employee in Mata Vashino University.</t>
  </si>
  <si>
    <t>8825032106, 9796843880</t>
  </si>
  <si>
    <t>Megha Nargotra</t>
  </si>
  <si>
    <t>Hno. -142 JDA housing colony, Paloura Jammu</t>
  </si>
  <si>
    <t>PRIYAL</t>
  </si>
  <si>
    <t>15/12/2014</t>
  </si>
  <si>
    <t>Umesh Chand</t>
  </si>
  <si>
    <t>Neelam Kumari</t>
  </si>
  <si>
    <t xml:space="preserve"> Home maker</t>
  </si>
  <si>
    <t>rk18071974@gmail.com</t>
  </si>
  <si>
    <t>Hno. - F70, oppo kidzee play way school, Talab Tillo Jammu</t>
  </si>
  <si>
    <t>REYANSH SINGH</t>
  </si>
  <si>
    <t>26/12/2014</t>
  </si>
  <si>
    <t>Amit Kumar</t>
  </si>
  <si>
    <t>Government employee in Health Deptt.Posted at Assar Distt. Doda.</t>
  </si>
  <si>
    <t>Sheetal</t>
  </si>
  <si>
    <t>amits6023@gmail.com</t>
  </si>
  <si>
    <t>Lno. -5 Hno. - 1214 Gole pully, behind horticulture complex, Talab Tillo, Jammu</t>
  </si>
  <si>
    <t>RITVIK SINGH</t>
  </si>
  <si>
    <t>20/10/2014</t>
  </si>
  <si>
    <t>Jogeshwar Singh</t>
  </si>
  <si>
    <t>Businessman</t>
  </si>
  <si>
    <t>Rittika Rajput</t>
  </si>
  <si>
    <t>jogeshw3arsingh212@gmail.com</t>
  </si>
  <si>
    <t>L.nio.4  H.no.30 Upper Shiv Ngr. Jammu</t>
  </si>
  <si>
    <t>RUHI PANJAWA</t>
  </si>
  <si>
    <t>14/05/2015</t>
  </si>
  <si>
    <t>Davinder Kumar</t>
  </si>
  <si>
    <t>Shopkeeper</t>
  </si>
  <si>
    <t>Renu Bala</t>
  </si>
  <si>
    <t>Beautician</t>
  </si>
  <si>
    <t>Saraswati Vihar lower Muthi</t>
  </si>
  <si>
    <t>SAKSHAM KOUL</t>
  </si>
  <si>
    <t>16/07/2014</t>
  </si>
  <si>
    <t>Sunil Koul</t>
  </si>
  <si>
    <t>Kusum Lata Koul</t>
  </si>
  <si>
    <t>sunilkoul9@gmail.com</t>
  </si>
  <si>
    <t>H.no.5, Lane n0. 4/A Talab Tillo Bohri</t>
  </si>
  <si>
    <t>02/02/2015</t>
  </si>
  <si>
    <t>Sanjeshwar Singh</t>
  </si>
  <si>
    <t>Govt Job</t>
  </si>
  <si>
    <t>Arti Tickoo</t>
  </si>
  <si>
    <t>SIMIKSHA BHAGAT</t>
  </si>
  <si>
    <t>Surjeet Kumar</t>
  </si>
  <si>
    <t>Police employee</t>
  </si>
  <si>
    <t>Ranu Devi</t>
  </si>
  <si>
    <t>surjeetkumar14322@gmail.com</t>
  </si>
  <si>
    <t>Kailash Vihar, Udeywala, Jammu</t>
  </si>
  <si>
    <t>SONU KASHYAP</t>
  </si>
  <si>
    <t>24/10/2015</t>
  </si>
  <si>
    <t>Sanjay Kumar</t>
  </si>
  <si>
    <t>Geeta Devi</t>
  </si>
  <si>
    <t>Rama Krishna Mission Udhaywala</t>
  </si>
  <si>
    <t>THAKUR MITAKSHI PARIHAR</t>
  </si>
  <si>
    <t>02/04/2015</t>
  </si>
  <si>
    <t>Amit Parihar</t>
  </si>
  <si>
    <t>Bank Employee</t>
  </si>
  <si>
    <t>amitpariharmitakshi@ gmail. com</t>
  </si>
  <si>
    <t>Hno. -147, lane no. -8, Shiv vihar Janipur colony, near Vikas academy school, Jammu</t>
  </si>
  <si>
    <t>VIDHYUT SINGH MANHAS</t>
  </si>
  <si>
    <t>25/02/2015</t>
  </si>
  <si>
    <t>Susheel Singh Manhas</t>
  </si>
  <si>
    <t>Government employee in Education Deptt. Teacher.</t>
  </si>
  <si>
    <t>Sheewali Pathania</t>
  </si>
  <si>
    <t>susheelmanhas1@gmail.com</t>
  </si>
  <si>
    <t xml:space="preserve">H. No. G  58 Shanti Nagar, Near Asha Gas Agency. </t>
  </si>
  <si>
    <t>VIHAN SHARMA</t>
  </si>
  <si>
    <t>Amit Sharma</t>
  </si>
  <si>
    <t>Pharmacist</t>
  </si>
  <si>
    <t>9419630067, 7006647017</t>
  </si>
  <si>
    <t>Bandhana Sharma</t>
  </si>
  <si>
    <t>Vandhanaishan@gmail.com</t>
  </si>
  <si>
    <t>F-481 Rajpura Mangrotia, main road near park, Jammu</t>
  </si>
  <si>
    <t xml:space="preserve">         Class- IIIB  ( Session- 2023-2024)                                                                                 Class Teacher- ANJANA SACHDEVA</t>
  </si>
  <si>
    <t>III B</t>
  </si>
  <si>
    <t>CLASS TR.   ANJANA SACHDEVA</t>
  </si>
  <si>
    <t>VENUKA BHARTI</t>
  </si>
  <si>
    <t>PAWAN KUMAR</t>
  </si>
  <si>
    <t>SUSHMA KUMARI</t>
  </si>
  <si>
    <t>VIJAY KUMAR</t>
  </si>
  <si>
    <t>PURNIMA VASHNAVI</t>
  </si>
  <si>
    <t>DEEPJI BHAT</t>
  </si>
  <si>
    <t>RASHI SHARMA</t>
  </si>
  <si>
    <t>LOVE SHARMA</t>
  </si>
  <si>
    <t>PRABHJYOTE KOUR CHHABRA</t>
  </si>
  <si>
    <t>KAVINDERJEET CHHABRA</t>
  </si>
  <si>
    <t>PRATIBHA RAJPUT</t>
  </si>
  <si>
    <t>SAHIL JAMWAL</t>
  </si>
  <si>
    <t>ASHA DEVI</t>
  </si>
  <si>
    <t>ROHIT SHARMA</t>
  </si>
  <si>
    <t>SEEMA DEVI</t>
  </si>
  <si>
    <t>ASHWANI KUMAR</t>
  </si>
  <si>
    <t>MEGHA NARGOTRA</t>
  </si>
  <si>
    <t>ROHIT UPPAL</t>
  </si>
  <si>
    <t>NEELAM KUMARI</t>
  </si>
  <si>
    <t>UMESH CHAND</t>
  </si>
  <si>
    <t>SHEETAL</t>
  </si>
  <si>
    <t>AMIT KUMAR</t>
  </si>
  <si>
    <t>RITTIKA RAJPUT</t>
  </si>
  <si>
    <t>JOGESHWAR SINGH</t>
  </si>
  <si>
    <t>RENU BALA</t>
  </si>
  <si>
    <t>DAVINDER KUMAR</t>
  </si>
  <si>
    <t>KUSUM LATA KOUL</t>
  </si>
  <si>
    <t>SUNIL KOUL</t>
  </si>
  <si>
    <t>SHIVAY SINGH SAMBYAL</t>
  </si>
  <si>
    <t>ARTI TICKOO</t>
  </si>
  <si>
    <t>SANJESHWAR SINGH</t>
  </si>
  <si>
    <t>RANU DEVI</t>
  </si>
  <si>
    <t>SURJEET KUMAR</t>
  </si>
  <si>
    <t>GEETA DEVI</t>
  </si>
  <si>
    <t>SANJAY KUMAR</t>
  </si>
  <si>
    <t>SHIWANGI GUPTA</t>
  </si>
  <si>
    <t>AMIT PARIHAR</t>
  </si>
  <si>
    <t>SHEEWALI PATHANIA</t>
  </si>
  <si>
    <t>SUSHEEL SINGH MANHAS</t>
  </si>
  <si>
    <t>BANDHANA SHARMA</t>
  </si>
  <si>
    <t>AMIT SHARMA</t>
  </si>
  <si>
    <t>DATE : 7-06-23</t>
  </si>
  <si>
    <t>V.GOOD</t>
  </si>
  <si>
    <t>EXCELLENT</t>
  </si>
  <si>
    <t>OUTSTANDING PERFORMANCE</t>
  </si>
  <si>
    <t>NEEDS HARDWORK</t>
  </si>
  <si>
    <t>CAN DO BETTER</t>
  </si>
  <si>
    <t>GOOD</t>
  </si>
  <si>
    <t>PERCENTAGE</t>
  </si>
  <si>
    <t>Note : "AB" indicates ABSENT in the Subject Exam</t>
  </si>
  <si>
    <t>PART - II (A) : CO- SCHOLASTIC ACTIVITIES ( to be assessed on a 3 point scale)</t>
  </si>
  <si>
    <t>ACTIVITIES</t>
  </si>
  <si>
    <t xml:space="preserve">TERM -I(GRADE) </t>
  </si>
  <si>
    <t xml:space="preserve">ART EDUCATION </t>
  </si>
  <si>
    <t>PART - II (B) : HEALTH &amp; PHYSICAL EDUCATION ( to be assessed on a 3 point scale)</t>
  </si>
  <si>
    <t>GAMES</t>
  </si>
  <si>
    <t>HEALTH &amp; FITNESS</t>
  </si>
  <si>
    <t>DANCE</t>
  </si>
  <si>
    <t>MUSIC</t>
  </si>
  <si>
    <t>PART - III : DISCIPLINE  ( to be assessed on a 3 point scale)</t>
  </si>
  <si>
    <t>ATTENDANCE</t>
  </si>
  <si>
    <t>GRADING SYSTEM(Scholastic)</t>
  </si>
  <si>
    <t>GRADING SYSTEM(Co- Scholastic)</t>
  </si>
  <si>
    <t xml:space="preserve">MARKS RANGE </t>
  </si>
  <si>
    <t>GRADE POINTS</t>
  </si>
  <si>
    <t>91-100</t>
  </si>
  <si>
    <t>A1</t>
  </si>
  <si>
    <t>51-60</t>
  </si>
  <si>
    <t>C1</t>
  </si>
  <si>
    <t>A</t>
  </si>
  <si>
    <t>81-90</t>
  </si>
  <si>
    <t>A2</t>
  </si>
  <si>
    <t>41-50</t>
  </si>
  <si>
    <t>C2</t>
  </si>
  <si>
    <t>B</t>
  </si>
  <si>
    <t>71-80</t>
  </si>
  <si>
    <t>B1</t>
  </si>
  <si>
    <t>33-40</t>
  </si>
  <si>
    <t>D</t>
  </si>
  <si>
    <t>C</t>
  </si>
  <si>
    <t>61-70</t>
  </si>
  <si>
    <t>B2</t>
  </si>
  <si>
    <t>&lt;32</t>
  </si>
  <si>
    <t>E</t>
  </si>
  <si>
    <t>M.SC</t>
  </si>
  <si>
    <t>5</t>
  </si>
  <si>
    <t>4</t>
  </si>
  <si>
    <t>4.5</t>
  </si>
  <si>
    <t>3.5</t>
  </si>
  <si>
    <t>2.5</t>
  </si>
  <si>
    <t>2</t>
  </si>
  <si>
    <t xml:space="preserve">           CLASS TEACHER SIGNATURE: ANJANA SACHDEVA</t>
  </si>
  <si>
    <t xml:space="preserve">DATE: 07-10-2023 </t>
  </si>
  <si>
    <t>GK(50)</t>
  </si>
  <si>
    <t>MSC (50)</t>
  </si>
  <si>
    <t>ATTENDANCE (88)</t>
  </si>
  <si>
    <t>76</t>
  </si>
  <si>
    <t>47</t>
  </si>
  <si>
    <t>TERM I                               (50)</t>
  </si>
  <si>
    <t>COMP.Sc (50)</t>
  </si>
  <si>
    <t>48</t>
  </si>
  <si>
    <t xml:space="preserve"> COMPUTER</t>
  </si>
  <si>
    <t>3</t>
  </si>
  <si>
    <t>34.5</t>
  </si>
  <si>
    <t>40</t>
  </si>
  <si>
    <t>46</t>
  </si>
  <si>
    <t>50</t>
  </si>
  <si>
    <t>16</t>
  </si>
  <si>
    <t>18</t>
  </si>
  <si>
    <t>46.5</t>
  </si>
  <si>
    <t>17.5</t>
  </si>
  <si>
    <t>45</t>
  </si>
  <si>
    <t>17</t>
  </si>
  <si>
    <t>32</t>
  </si>
  <si>
    <t>38</t>
  </si>
  <si>
    <t>37</t>
  </si>
  <si>
    <t>24</t>
  </si>
  <si>
    <t>Class-  III B                                                                        Class Teacher- ANAJANA SACHDEVA</t>
  </si>
  <si>
    <t>41</t>
  </si>
  <si>
    <t>18.5</t>
  </si>
  <si>
    <t>39</t>
  </si>
  <si>
    <t>34</t>
  </si>
  <si>
    <t>45.5</t>
  </si>
  <si>
    <t>42</t>
  </si>
  <si>
    <t>CLASS TEACHER'S REMARKS:                    EXCELLENT</t>
  </si>
  <si>
    <t>CLASS TEACHER'S REMARKS:             GOOD</t>
  </si>
  <si>
    <t>CLASS TEACHER'S REMARKS:                 EXCELLENT</t>
  </si>
  <si>
    <t>CLASS TEACHER'S REMARKS:  OUTSTANDING PERFORMANCE</t>
  </si>
  <si>
    <t>CLASS TEACHER'S REMARKS:    OUTSTANDING PERFORMANCE</t>
  </si>
  <si>
    <t>CLASS TEACHER'S REMARKS:                       EXCELLENT</t>
  </si>
  <si>
    <t>CLASS TEACHER'S REMARKS:                         NEEDS HARDWORK</t>
  </si>
  <si>
    <t>CLASS TEACHER'S REMARKS:                             EXCELLENT</t>
  </si>
  <si>
    <t>CLASS TEACHER'S REMARKS:                OUTSTANDING PERFORMANCE</t>
  </si>
  <si>
    <t>CLASS TEACHER'S REMARKS:          NEEDS HARDWORK</t>
  </si>
  <si>
    <t>CLASS TEACHER'S REMARKS:                  EXCELLENT</t>
  </si>
  <si>
    <t>CLASS TEACHER'S REMARKS:             NEEDS HARDWORK</t>
  </si>
  <si>
    <t>CLASS TEACHER'S REMARKS:                  GOOD</t>
  </si>
  <si>
    <t>CLASS TEACHER'S REMARKS:            GOOD</t>
  </si>
  <si>
    <t>CLASS TEACHER'S REMARKS:                   NEEDS HARDWORK</t>
  </si>
  <si>
    <t>CLASS TEACHER'S REMARKS:                          GOOD</t>
  </si>
  <si>
    <t>CLASS TEACHER'S REMARKS:                       GOOD</t>
  </si>
  <si>
    <t>CLASS TEACHER'S REMARKS:                      EXCELLENT</t>
  </si>
  <si>
    <t>CLASS TEACHER'S REMARKS:                      GOOD</t>
  </si>
  <si>
    <t>CLASS TEACHER'S REMARKS:                        EXCELLENT</t>
  </si>
  <si>
    <t>HALF YEARLY MARK SHEET(2023-24)</t>
  </si>
  <si>
    <t>KC GURUKUL PUBLIC SCHOOL JAMMU</t>
  </si>
  <si>
    <t>CLASS III B STUDENT PROFILE (2023-24)</t>
  </si>
  <si>
    <t>Class Teacher: MRS. ANJANA SACHDEVA</t>
  </si>
  <si>
    <t>Total No. of Students:</t>
  </si>
  <si>
    <t>No. of Boys:</t>
  </si>
  <si>
    <t>No. Of Girls:</t>
  </si>
  <si>
    <t>No. of Gen:</t>
  </si>
  <si>
    <t>OBC=</t>
  </si>
  <si>
    <t>SC=</t>
  </si>
  <si>
    <t>ST=</t>
  </si>
  <si>
    <t>PHOTO ID</t>
  </si>
  <si>
    <t>Roll. No</t>
  </si>
  <si>
    <t>STUDENT NAME</t>
  </si>
  <si>
    <t>Admn. No</t>
  </si>
  <si>
    <t>Date of Addmission</t>
  </si>
  <si>
    <t>Aadhar No.</t>
  </si>
  <si>
    <t>Gender M/F</t>
  </si>
  <si>
    <t>Date Of Birth</t>
  </si>
  <si>
    <t>Father's Name</t>
  </si>
  <si>
    <t>Mother's Name</t>
  </si>
  <si>
    <t>Residential Address</t>
  </si>
  <si>
    <t>Phone No.</t>
  </si>
  <si>
    <t>Social Category</t>
  </si>
  <si>
    <t>House</t>
  </si>
  <si>
    <t>Parent Occupation [Designation]</t>
  </si>
  <si>
    <t>Belong To School Staff</t>
  </si>
  <si>
    <t>Sibling Detail</t>
  </si>
  <si>
    <t>Transport Detail</t>
  </si>
  <si>
    <t>Height</t>
  </si>
  <si>
    <t>Weight</t>
  </si>
  <si>
    <t>Blood Group</t>
  </si>
  <si>
    <t>Email Id</t>
  </si>
  <si>
    <t>Father</t>
  </si>
  <si>
    <t>Mother</t>
  </si>
  <si>
    <t>Yes/No</t>
  </si>
  <si>
    <t>Class</t>
  </si>
  <si>
    <t>Name</t>
  </si>
  <si>
    <t>M</t>
  </si>
  <si>
    <t>PEACE</t>
  </si>
  <si>
    <t>NO</t>
  </si>
  <si>
    <t>VII B</t>
  </si>
  <si>
    <t>KRITIKA BHARTI</t>
  </si>
  <si>
    <t>ab</t>
  </si>
  <si>
    <t>Gen</t>
  </si>
  <si>
    <t>PASSION</t>
  </si>
  <si>
    <t>VI B</t>
  </si>
  <si>
    <t>MRIDU KOUL</t>
  </si>
  <si>
    <t>F</t>
  </si>
  <si>
    <t>VIII A</t>
  </si>
  <si>
    <t>PAVNI</t>
  </si>
  <si>
    <t>PROSPERITY</t>
  </si>
  <si>
    <t>YES</t>
  </si>
  <si>
    <t>LKG</t>
  </si>
  <si>
    <t>AROHI</t>
  </si>
  <si>
    <t>rohituppal12.12@gmail.com</t>
  </si>
  <si>
    <t>COURAGE</t>
  </si>
  <si>
    <t>IV A</t>
  </si>
  <si>
    <t>BHOOMI</t>
  </si>
  <si>
    <t>IV B</t>
  </si>
  <si>
    <t>UDAY</t>
  </si>
  <si>
    <t>Lane No.1-D 6, upper shiv nagar, subhash nagar jammu</t>
  </si>
  <si>
    <t>V A</t>
  </si>
  <si>
    <t>SANCHIA</t>
  </si>
  <si>
    <t>OBC</t>
  </si>
  <si>
    <t>Shiwangi Gupta</t>
  </si>
  <si>
    <t>NURSERY</t>
  </si>
  <si>
    <t>VIRAT</t>
  </si>
  <si>
    <t>ISHAN</t>
  </si>
  <si>
    <t>PERIODIC ASSESSMENT - II</t>
  </si>
  <si>
    <t>DATE : 02-01-24</t>
  </si>
  <si>
    <t xml:space="preserve"> KC GURUKUL PUBLIC SCHOOL</t>
  </si>
  <si>
    <t>RESULT STATEMENT OF ANNUAL EXAMINATION[2023-2024]</t>
  </si>
  <si>
    <t xml:space="preserve">TEACHER'S NAME : </t>
  </si>
  <si>
    <t>NAME OF STUDENT</t>
  </si>
  <si>
    <t>M.SC.</t>
  </si>
  <si>
    <t>PA 1</t>
  </si>
  <si>
    <t xml:space="preserve">NB </t>
  </si>
  <si>
    <t>SUB ENR.</t>
  </si>
  <si>
    <t xml:space="preserve">TOTAL </t>
  </si>
  <si>
    <t>PA II</t>
  </si>
  <si>
    <t>SE</t>
  </si>
  <si>
    <t>TERM II</t>
  </si>
  <si>
    <t>s</t>
  </si>
  <si>
    <t>Affiliation No.          730056</t>
  </si>
  <si>
    <t>School Code : 23553</t>
  </si>
  <si>
    <t>KC GURUKUL PUBLIC SCHOOL   PALOURA  , JAMMU</t>
  </si>
  <si>
    <t xml:space="preserve">Contact No. : </t>
  </si>
  <si>
    <t>6005510660</t>
  </si>
  <si>
    <t xml:space="preserve">Website : </t>
  </si>
  <si>
    <t>www.kcgurukulschool.in</t>
  </si>
  <si>
    <t>STUDENT PROFILE</t>
  </si>
  <si>
    <t>NAME :</t>
  </si>
  <si>
    <t>ROLL NO:</t>
  </si>
  <si>
    <t>CLASS &amp; SECTION :</t>
  </si>
  <si>
    <t xml:space="preserve">ADMISSION NO.: </t>
  </si>
  <si>
    <t>D.O.BIRTH :</t>
  </si>
  <si>
    <t>CONTACT NO.:</t>
  </si>
  <si>
    <t>FATHER'S NAME :</t>
  </si>
  <si>
    <t>PART - I : SCHOLASTIC AREA</t>
  </si>
  <si>
    <t xml:space="preserve">SUBJECT </t>
  </si>
  <si>
    <t>TERM - I</t>
  </si>
  <si>
    <t>TERM - II</t>
  </si>
  <si>
    <t>PA I              (10)</t>
  </si>
  <si>
    <t>N B             (5)</t>
  </si>
  <si>
    <t xml:space="preserve">S.E                (5) </t>
  </si>
  <si>
    <t xml:space="preserve">H Y (80) </t>
  </si>
  <si>
    <t>PA  II              (10)</t>
  </si>
  <si>
    <t xml:space="preserve">F (80) </t>
  </si>
  <si>
    <t>MATHEMATICS</t>
  </si>
  <si>
    <t>TERM-I M.M.</t>
  </si>
  <si>
    <t>TERM-I M.O</t>
  </si>
  <si>
    <t>TERM-I PER</t>
  </si>
  <si>
    <t>TERM-I GR</t>
  </si>
  <si>
    <t>TERM-II M.M.</t>
  </si>
  <si>
    <t>TERM-II M.O</t>
  </si>
  <si>
    <t>TERM-II PER</t>
  </si>
  <si>
    <t>TERM-II GR</t>
  </si>
  <si>
    <t>OVERALL TOTAL</t>
  </si>
  <si>
    <t>OVERALL PERCENT</t>
  </si>
  <si>
    <t xml:space="preserve">OVERALL GRADE </t>
  </si>
  <si>
    <t>TERM -II ( GRADE)</t>
  </si>
  <si>
    <t xml:space="preserve">REMARKS </t>
  </si>
  <si>
    <t>CLASS TEACHER</t>
  </si>
  <si>
    <t xml:space="preserve">PRINCIPAL </t>
  </si>
  <si>
    <t>PROMOTED TO CLASS IV</t>
  </si>
  <si>
    <t>ANJANA SACHDEVA</t>
  </si>
  <si>
    <t>IIIB</t>
  </si>
  <si>
    <t>PRATIBHA  RAJPUT</t>
  </si>
  <si>
    <t>RUHI PANJALIYA</t>
  </si>
  <si>
    <t xml:space="preserve">SURJEET KUMAR </t>
  </si>
  <si>
    <t>RENU DEVI</t>
  </si>
  <si>
    <t>REPORT CARD (SESSION : 2023-2024)</t>
  </si>
  <si>
    <t>MARTIALART</t>
  </si>
  <si>
    <t xml:space="preserve">B </t>
  </si>
  <si>
    <t xml:space="preserve"> B</t>
  </si>
  <si>
    <t>COMPUTER (50)</t>
  </si>
  <si>
    <t>M.SC. (50)</t>
  </si>
  <si>
    <t>G.K  (50)</t>
  </si>
  <si>
    <t xml:space="preserve">Class- 3B                   Class Teacher-ANJANA SACHDEVA </t>
  </si>
  <si>
    <t>CLASS :  III B</t>
  </si>
  <si>
    <t>185/200</t>
  </si>
  <si>
    <t>93.5</t>
  </si>
  <si>
    <t>33</t>
  </si>
  <si>
    <t>199/203</t>
  </si>
  <si>
    <t>179/203</t>
  </si>
  <si>
    <t>196/203</t>
  </si>
  <si>
    <t>158/203</t>
  </si>
  <si>
    <t>185/203</t>
  </si>
  <si>
    <t>190/203</t>
  </si>
  <si>
    <t>174/203</t>
  </si>
  <si>
    <t>184/203</t>
  </si>
  <si>
    <t>193/203</t>
  </si>
  <si>
    <t>175/203</t>
  </si>
  <si>
    <t>163/203</t>
  </si>
  <si>
    <t>178/203</t>
  </si>
  <si>
    <t>176/203</t>
  </si>
  <si>
    <t xml:space="preserve">H Y               (80) </t>
  </si>
  <si>
    <t xml:space="preserve">H Y             (80)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</si>
</sst>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₹&quot;\ * #,##0.00_ ;_ &quot;₹&quot;\ * \-#,##0.00_ ;_ &quot;₹&quot;\ * &quot;-&quot;??_ ;_ @_ "/>
    <numFmt numFmtId="165" formatCode="0.0"/>
  </numFmts>
  <fonts count="49" x14ac:knownFonts="1">
    <font>
      <sz val="10"/>
      <color rgb="FF000000"/>
      <name val="Arial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5"/>
      <name val="Times New Roman"/>
      <family val="1"/>
    </font>
    <font>
      <b/>
      <u/>
      <sz val="11"/>
      <color theme="5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</font>
    <font>
      <b/>
      <u/>
      <sz val="11"/>
      <name val="Times New Roman"/>
      <family val="1"/>
    </font>
    <font>
      <b/>
      <sz val="14"/>
      <color rgb="FF000000"/>
      <name val="Arial"/>
      <family val="2"/>
      <scheme val="major"/>
    </font>
    <font>
      <b/>
      <sz val="14"/>
      <color theme="1"/>
      <name val="Arial"/>
      <family val="2"/>
      <scheme val="major"/>
    </font>
    <font>
      <b/>
      <sz val="14"/>
      <name val="Arial"/>
      <family val="2"/>
      <scheme val="major"/>
    </font>
    <font>
      <sz val="14"/>
      <color rgb="FF000000"/>
      <name val="Arial"/>
      <family val="2"/>
      <scheme val="maj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3"/>
      <name val="Times New Roman"/>
      <family val="1"/>
    </font>
    <font>
      <sz val="11"/>
      <color rgb="FF000000"/>
      <name val="Times New Roman"/>
      <family val="1"/>
    </font>
    <font>
      <u/>
      <sz val="12"/>
      <color theme="10"/>
      <name val="Times New Roman"/>
      <family val="1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name val="Arial"/>
      <family val="2"/>
      <scheme val="minor"/>
    </font>
    <font>
      <b/>
      <u/>
      <sz val="16"/>
      <color theme="1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34" fillId="0" borderId="92" applyNumberFormat="0" applyFill="0" applyAlignment="0" applyProtection="0"/>
    <xf numFmtId="0" fontId="35" fillId="0" borderId="93" applyNumberFormat="0" applyFill="0" applyAlignment="0" applyProtection="0"/>
  </cellStyleXfs>
  <cellXfs count="681"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7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8" fillId="0" borderId="10" xfId="0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/>
    <xf numFmtId="0" fontId="14" fillId="0" borderId="30" xfId="0" applyFont="1" applyBorder="1" applyAlignment="1">
      <alignment horizontal="center"/>
    </xf>
    <xf numFmtId="0" fontId="14" fillId="0" borderId="44" xfId="0" applyFont="1" applyBorder="1" applyAlignment="1">
      <alignment wrapText="1"/>
    </xf>
    <xf numFmtId="0" fontId="14" fillId="0" borderId="45" xfId="0" applyFont="1" applyBorder="1" applyAlignment="1">
      <alignment wrapText="1"/>
    </xf>
    <xf numFmtId="0" fontId="14" fillId="0" borderId="46" xfId="0" applyFont="1" applyBorder="1" applyAlignment="1">
      <alignment wrapText="1"/>
    </xf>
    <xf numFmtId="0" fontId="3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6" fillId="0" borderId="47" xfId="0" applyFont="1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/>
    </xf>
    <xf numFmtId="0" fontId="17" fillId="0" borderId="30" xfId="1" applyBorder="1" applyAlignment="1">
      <alignment horizontal="left" wrapText="1"/>
    </xf>
    <xf numFmtId="0" fontId="18" fillId="0" borderId="3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0" fillId="0" borderId="0" xfId="0" applyFont="1" applyAlignment="1"/>
    <xf numFmtId="0" fontId="1" fillId="0" borderId="30" xfId="0" applyFont="1" applyBorder="1" applyAlignment="1">
      <alignment horizontal="center"/>
    </xf>
    <xf numFmtId="0" fontId="4" fillId="0" borderId="6" xfId="0" applyFont="1" applyBorder="1" applyAlignment="1"/>
    <xf numFmtId="165" fontId="4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23" fillId="0" borderId="30" xfId="0" applyFont="1" applyBorder="1" applyAlignment="1">
      <alignment horizontal="center"/>
    </xf>
    <xf numFmtId="0" fontId="24" fillId="0" borderId="0" xfId="0" applyFont="1"/>
    <xf numFmtId="0" fontId="24" fillId="0" borderId="30" xfId="0" applyFont="1" applyBorder="1"/>
    <xf numFmtId="0" fontId="24" fillId="0" borderId="30" xfId="0" applyFont="1" applyBorder="1" applyAlignment="1">
      <alignment horizontal="left"/>
    </xf>
    <xf numFmtId="0" fontId="24" fillId="0" borderId="20" xfId="0" applyFont="1" applyBorder="1" applyAlignment="1">
      <alignment horizontal="center"/>
    </xf>
    <xf numFmtId="0" fontId="24" fillId="0" borderId="10" xfId="0" applyFont="1" applyBorder="1" applyAlignment="1">
      <alignment horizontal="left"/>
    </xf>
    <xf numFmtId="49" fontId="24" fillId="2" borderId="10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wrapText="1"/>
    </xf>
    <xf numFmtId="0" fontId="24" fillId="0" borderId="10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/>
    <xf numFmtId="49" fontId="24" fillId="0" borderId="10" xfId="0" applyNumberFormat="1" applyFont="1" applyBorder="1"/>
    <xf numFmtId="0" fontId="24" fillId="0" borderId="20" xfId="0" applyFont="1" applyBorder="1"/>
    <xf numFmtId="0" fontId="25" fillId="0" borderId="34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5" fillId="0" borderId="35" xfId="0" applyFont="1" applyBorder="1" applyAlignment="1"/>
    <xf numFmtId="0" fontId="25" fillId="0" borderId="36" xfId="0" applyFont="1" applyBorder="1" applyAlignment="1"/>
    <xf numFmtId="0" fontId="25" fillId="0" borderId="40" xfId="0" applyFont="1" applyBorder="1" applyAlignment="1"/>
    <xf numFmtId="0" fontId="25" fillId="0" borderId="34" xfId="0" applyFont="1" applyBorder="1"/>
    <xf numFmtId="0" fontId="24" fillId="0" borderId="30" xfId="0" applyFont="1" applyBorder="1" applyAlignment="1"/>
    <xf numFmtId="0" fontId="25" fillId="0" borderId="30" xfId="0" applyFont="1" applyBorder="1" applyAlignment="1">
      <alignment horizontal="center"/>
    </xf>
    <xf numFmtId="0" fontId="24" fillId="0" borderId="38" xfId="0" applyFont="1" applyBorder="1" applyAlignment="1"/>
    <xf numFmtId="0" fontId="25" fillId="0" borderId="34" xfId="0" applyFont="1" applyBorder="1" applyAlignment="1">
      <alignment horizontal="center"/>
    </xf>
    <xf numFmtId="0" fontId="24" fillId="0" borderId="35" xfId="0" applyFont="1" applyBorder="1" applyAlignment="1"/>
    <xf numFmtId="0" fontId="25" fillId="0" borderId="38" xfId="0" applyFont="1" applyBorder="1"/>
    <xf numFmtId="0" fontId="25" fillId="0" borderId="38" xfId="0" applyFont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5" xfId="0" applyFont="1" applyFill="1" applyBorder="1" applyAlignment="1"/>
    <xf numFmtId="0" fontId="24" fillId="0" borderId="0" xfId="0" applyFont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11" xfId="0" applyFont="1" applyBorder="1"/>
    <xf numFmtId="49" fontId="24" fillId="0" borderId="11" xfId="0" applyNumberFormat="1" applyFont="1" applyBorder="1"/>
    <xf numFmtId="49" fontId="24" fillId="0" borderId="11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7" fillId="0" borderId="30" xfId="0" applyFont="1" applyBorder="1" applyAlignment="1"/>
    <xf numFmtId="0" fontId="24" fillId="0" borderId="7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2" borderId="7" xfId="0" applyFont="1" applyFill="1" applyBorder="1" applyAlignment="1">
      <alignment horizontal="center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49" fontId="24" fillId="0" borderId="0" xfId="0" applyNumberFormat="1" applyFont="1" applyBorder="1"/>
    <xf numFmtId="0" fontId="25" fillId="0" borderId="0" xfId="0" applyFont="1" applyBorder="1" applyAlignment="1">
      <alignment horizontal="left"/>
    </xf>
    <xf numFmtId="0" fontId="25" fillId="0" borderId="0" xfId="0" applyFont="1" applyBorder="1" applyAlignment="1"/>
    <xf numFmtId="0" fontId="25" fillId="0" borderId="0" xfId="0" applyFont="1" applyBorder="1"/>
    <xf numFmtId="0" fontId="24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7" fillId="0" borderId="0" xfId="0" applyFont="1" applyAlignment="1"/>
    <xf numFmtId="0" fontId="27" fillId="0" borderId="0" xfId="0" applyFont="1" applyBorder="1" applyAlignment="1"/>
    <xf numFmtId="0" fontId="24" fillId="0" borderId="64" xfId="0" applyFont="1" applyBorder="1" applyAlignment="1">
      <alignment horizontal="center"/>
    </xf>
    <xf numFmtId="49" fontId="24" fillId="0" borderId="65" xfId="0" applyNumberFormat="1" applyFont="1" applyBorder="1" applyAlignment="1">
      <alignment horizontal="center"/>
    </xf>
    <xf numFmtId="0" fontId="24" fillId="0" borderId="64" xfId="0" applyFont="1" applyBorder="1"/>
    <xf numFmtId="0" fontId="24" fillId="0" borderId="34" xfId="0" applyFont="1" applyBorder="1"/>
    <xf numFmtId="0" fontId="27" fillId="0" borderId="31" xfId="0" applyFont="1" applyBorder="1" applyAlignment="1"/>
    <xf numFmtId="0" fontId="24" fillId="0" borderId="75" xfId="0" applyFont="1" applyBorder="1"/>
    <xf numFmtId="49" fontId="24" fillId="0" borderId="76" xfId="0" applyNumberFormat="1" applyFont="1" applyBorder="1" applyAlignment="1">
      <alignment horizontal="center"/>
    </xf>
    <xf numFmtId="49" fontId="24" fillId="0" borderId="63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 applyAlignment="1"/>
    <xf numFmtId="0" fontId="28" fillId="0" borderId="47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49" fontId="29" fillId="2" borderId="10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28" fillId="0" borderId="42" xfId="0" applyFont="1" applyBorder="1" applyAlignment="1">
      <alignment vertical="center" wrapText="1"/>
    </xf>
    <xf numFmtId="0" fontId="22" fillId="0" borderId="68" xfId="0" applyFont="1" applyBorder="1" applyAlignment="1">
      <alignment horizontal="center"/>
    </xf>
    <xf numFmtId="0" fontId="15" fillId="0" borderId="6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25" fillId="0" borderId="30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0" xfId="0" applyFont="1" applyBorder="1" applyAlignment="1"/>
    <xf numFmtId="0" fontId="24" fillId="0" borderId="38" xfId="0" applyFont="1" applyBorder="1" applyAlignment="1"/>
    <xf numFmtId="0" fontId="32" fillId="0" borderId="2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3" fillId="0" borderId="0" xfId="0" applyFont="1" applyAlignment="1">
      <alignment vertical="center"/>
    </xf>
    <xf numFmtId="164" fontId="15" fillId="0" borderId="10" xfId="0" applyNumberFormat="1" applyFont="1" applyBorder="1" applyAlignment="1">
      <alignment horizontal="center" vertical="center" wrapText="1"/>
    </xf>
    <xf numFmtId="164" fontId="15" fillId="0" borderId="65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42" xfId="0" applyFont="1" applyBorder="1" applyAlignment="1">
      <alignment vertical="center" wrapText="1"/>
    </xf>
    <xf numFmtId="0" fontId="15" fillId="2" borderId="67" xfId="0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 wrapText="1"/>
    </xf>
    <xf numFmtId="49" fontId="15" fillId="0" borderId="67" xfId="0" applyNumberFormat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49" fontId="15" fillId="0" borderId="67" xfId="0" applyNumberFormat="1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7" fillId="0" borderId="85" xfId="0" applyFont="1" applyBorder="1" applyAlignment="1"/>
    <xf numFmtId="0" fontId="27" fillId="0" borderId="86" xfId="0" applyFont="1" applyBorder="1" applyAlignment="1"/>
    <xf numFmtId="0" fontId="27" fillId="0" borderId="87" xfId="0" applyFont="1" applyBorder="1" applyAlignment="1"/>
    <xf numFmtId="0" fontId="0" fillId="0" borderId="0" xfId="0" applyFont="1" applyAlignment="1"/>
    <xf numFmtId="0" fontId="36" fillId="2" borderId="30" xfId="0" applyFont="1" applyFill="1" applyBorder="1"/>
    <xf numFmtId="0" fontId="36" fillId="2" borderId="0" xfId="0" applyFont="1" applyFill="1"/>
    <xf numFmtId="0" fontId="37" fillId="2" borderId="0" xfId="2" applyFont="1" applyFill="1" applyBorder="1" applyAlignment="1">
      <alignment horizontal="center"/>
    </xf>
    <xf numFmtId="0" fontId="37" fillId="2" borderId="36" xfId="3" applyFont="1" applyFill="1" applyBorder="1" applyAlignment="1" applyProtection="1">
      <protection hidden="1"/>
    </xf>
    <xf numFmtId="0" fontId="36" fillId="2" borderId="0" xfId="0" applyFont="1" applyFill="1" applyProtection="1">
      <protection hidden="1"/>
    </xf>
    <xf numFmtId="0" fontId="37" fillId="2" borderId="36" xfId="3" applyFont="1" applyFill="1" applyBorder="1" applyAlignment="1" applyProtection="1">
      <alignment horizontal="left" wrapText="1"/>
      <protection hidden="1"/>
    </xf>
    <xf numFmtId="0" fontId="37" fillId="2" borderId="30" xfId="3" applyFont="1" applyFill="1" applyBorder="1" applyAlignment="1" applyProtection="1">
      <protection hidden="1"/>
    </xf>
    <xf numFmtId="0" fontId="36" fillId="2" borderId="30" xfId="0" applyFont="1" applyFill="1" applyBorder="1" applyProtection="1">
      <protection hidden="1"/>
    </xf>
    <xf numFmtId="0" fontId="37" fillId="2" borderId="30" xfId="3" applyFont="1" applyFill="1" applyBorder="1" applyAlignment="1" applyProtection="1">
      <alignment horizontal="left"/>
      <protection hidden="1"/>
    </xf>
    <xf numFmtId="0" fontId="37" fillId="2" borderId="36" xfId="3" applyFont="1" applyFill="1" applyBorder="1" applyAlignment="1" applyProtection="1">
      <alignment horizontal="left"/>
      <protection hidden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0" xfId="0" applyFont="1" applyFill="1" applyBorder="1"/>
    <xf numFmtId="0" fontId="11" fillId="2" borderId="40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vertical="top" wrapText="1"/>
    </xf>
    <xf numFmtId="0" fontId="11" fillId="2" borderId="40" xfId="0" applyFont="1" applyFill="1" applyBorder="1" applyAlignment="1">
      <alignment vertical="top" wrapText="1"/>
    </xf>
    <xf numFmtId="0" fontId="11" fillId="2" borderId="40" xfId="0" applyFont="1" applyFill="1" applyBorder="1"/>
    <xf numFmtId="0" fontId="11" fillId="2" borderId="30" xfId="0" applyFont="1" applyFill="1" applyBorder="1" applyAlignment="1">
      <alignment wrapText="1"/>
    </xf>
    <xf numFmtId="0" fontId="11" fillId="2" borderId="35" xfId="0" applyFont="1" applyFill="1" applyBorder="1"/>
    <xf numFmtId="0" fontId="11" fillId="2" borderId="0" xfId="0" applyFont="1" applyFill="1"/>
    <xf numFmtId="0" fontId="12" fillId="2" borderId="30" xfId="0" applyFont="1" applyFill="1" applyBorder="1" applyAlignment="1">
      <alignment horizontal="left"/>
    </xf>
    <xf numFmtId="0" fontId="12" fillId="2" borderId="40" xfId="0" applyFont="1" applyFill="1" applyBorder="1" applyAlignment="1">
      <alignment horizontal="left"/>
    </xf>
    <xf numFmtId="0" fontId="38" fillId="2" borderId="47" xfId="0" applyFont="1" applyFill="1" applyBorder="1" applyAlignment="1">
      <alignment horizontal="left" vertical="center" wrapText="1"/>
    </xf>
    <xf numFmtId="0" fontId="33" fillId="2" borderId="28" xfId="0" applyFont="1" applyFill="1" applyBorder="1" applyAlignment="1">
      <alignment horizontal="left" vertical="center"/>
    </xf>
    <xf numFmtId="14" fontId="12" fillId="2" borderId="30" xfId="0" applyNumberFormat="1" applyFont="1" applyFill="1" applyBorder="1" applyAlignment="1">
      <alignment horizontal="left" wrapText="1"/>
    </xf>
    <xf numFmtId="1" fontId="33" fillId="2" borderId="47" xfId="0" applyNumberFormat="1" applyFont="1" applyFill="1" applyBorder="1" applyAlignment="1">
      <alignment horizontal="left" vertical="center"/>
    </xf>
    <xf numFmtId="0" fontId="33" fillId="2" borderId="47" xfId="0" applyFont="1" applyFill="1" applyBorder="1" applyAlignment="1">
      <alignment horizontal="left" vertical="center"/>
    </xf>
    <xf numFmtId="0" fontId="33" fillId="2" borderId="47" xfId="0" applyFont="1" applyFill="1" applyBorder="1" applyAlignment="1">
      <alignment horizontal="left" vertical="center" wrapText="1"/>
    </xf>
    <xf numFmtId="0" fontId="33" fillId="2" borderId="30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38" fillId="0" borderId="30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/>
    </xf>
    <xf numFmtId="14" fontId="12" fillId="0" borderId="30" xfId="0" applyNumberFormat="1" applyFont="1" applyBorder="1" applyAlignment="1">
      <alignment horizontal="left" wrapText="1"/>
    </xf>
    <xf numFmtId="1" fontId="33" fillId="0" borderId="30" xfId="0" applyNumberFormat="1" applyFont="1" applyBorder="1" applyAlignment="1">
      <alignment horizontal="left"/>
    </xf>
    <xf numFmtId="0" fontId="33" fillId="0" borderId="30" xfId="0" applyFont="1" applyBorder="1" applyAlignment="1">
      <alignment horizontal="left"/>
    </xf>
    <xf numFmtId="0" fontId="33" fillId="0" borderId="30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3" fillId="0" borderId="35" xfId="0" applyFont="1" applyBorder="1" applyAlignment="1">
      <alignment horizontal="left" vertical="center"/>
    </xf>
    <xf numFmtId="1" fontId="33" fillId="0" borderId="30" xfId="0" applyNumberFormat="1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 wrapText="1"/>
    </xf>
    <xf numFmtId="0" fontId="39" fillId="0" borderId="30" xfId="1" applyFont="1" applyBorder="1" applyAlignment="1">
      <alignment horizontal="left"/>
    </xf>
    <xf numFmtId="0" fontId="33" fillId="0" borderId="30" xfId="0" applyFont="1" applyBorder="1" applyAlignment="1">
      <alignment horizontal="left" wrapText="1"/>
    </xf>
    <xf numFmtId="14" fontId="12" fillId="0" borderId="30" xfId="0" applyNumberFormat="1" applyFont="1" applyBorder="1" applyAlignment="1">
      <alignment horizontal="left"/>
    </xf>
    <xf numFmtId="1" fontId="12" fillId="0" borderId="30" xfId="0" applyNumberFormat="1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2" fillId="0" borderId="30" xfId="0" applyFont="1" applyBorder="1" applyAlignment="1">
      <alignment horizontal="left" wrapText="1"/>
    </xf>
    <xf numFmtId="0" fontId="12" fillId="0" borderId="0" xfId="0" applyFont="1"/>
    <xf numFmtId="0" fontId="12" fillId="0" borderId="30" xfId="0" applyFont="1" applyBorder="1" applyAlignment="1">
      <alignment horizontal="center"/>
    </xf>
    <xf numFmtId="0" fontId="10" fillId="0" borderId="30" xfId="0" applyFont="1" applyBorder="1"/>
    <xf numFmtId="0" fontId="12" fillId="0" borderId="30" xfId="0" applyFont="1" applyBorder="1"/>
    <xf numFmtId="14" fontId="12" fillId="0" borderId="30" xfId="0" applyNumberFormat="1" applyFont="1" applyBorder="1"/>
    <xf numFmtId="0" fontId="12" fillId="0" borderId="3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0" fillId="0" borderId="0" xfId="0" applyFont="1"/>
    <xf numFmtId="14" fontId="12" fillId="0" borderId="0" xfId="0" applyNumberFormat="1" applyFont="1"/>
    <xf numFmtId="0" fontId="12" fillId="0" borderId="0" xfId="0" applyFont="1" applyAlignment="1">
      <alignment wrapText="1"/>
    </xf>
    <xf numFmtId="49" fontId="8" fillId="0" borderId="10" xfId="0" applyNumberFormat="1" applyFont="1" applyBorder="1" applyAlignment="1">
      <alignment horizontal="center"/>
    </xf>
    <xf numFmtId="0" fontId="0" fillId="0" borderId="0" xfId="0"/>
    <xf numFmtId="0" fontId="42" fillId="0" borderId="36" xfId="0" applyFont="1" applyBorder="1" applyAlignment="1"/>
    <xf numFmtId="0" fontId="41" fillId="0" borderId="36" xfId="0" applyFont="1" applyBorder="1" applyAlignment="1"/>
    <xf numFmtId="0" fontId="40" fillId="3" borderId="30" xfId="0" applyFont="1" applyFill="1" applyBorder="1"/>
    <xf numFmtId="0" fontId="40" fillId="3" borderId="35" xfId="0" applyFont="1" applyFill="1" applyBorder="1"/>
    <xf numFmtId="0" fontId="40" fillId="3" borderId="3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vertical="center"/>
    </xf>
    <xf numFmtId="2" fontId="40" fillId="3" borderId="30" xfId="0" applyNumberFormat="1" applyFont="1" applyFill="1" applyBorder="1" applyAlignment="1">
      <alignment horizontal="center" vertical="center"/>
    </xf>
    <xf numFmtId="0" fontId="40" fillId="2" borderId="30" xfId="0" applyFont="1" applyFill="1" applyBorder="1"/>
    <xf numFmtId="0" fontId="40" fillId="2" borderId="30" xfId="0" applyFont="1" applyFill="1" applyBorder="1" applyAlignment="1">
      <alignment horizontal="center"/>
    </xf>
    <xf numFmtId="0" fontId="40" fillId="2" borderId="30" xfId="0" applyFont="1" applyFill="1" applyBorder="1" applyAlignment="1">
      <alignment horizontal="center" vertical="center"/>
    </xf>
    <xf numFmtId="0" fontId="0" fillId="2" borderId="0" xfId="0" applyFill="1"/>
    <xf numFmtId="2" fontId="40" fillId="0" borderId="30" xfId="0" applyNumberFormat="1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2" borderId="0" xfId="0" applyFont="1" applyFill="1" applyBorder="1"/>
    <xf numFmtId="0" fontId="40" fillId="0" borderId="0" xfId="0" applyFont="1" applyAlignment="1">
      <alignment horizontal="center"/>
    </xf>
    <xf numFmtId="2" fontId="0" fillId="0" borderId="0" xfId="0" applyNumberFormat="1"/>
    <xf numFmtId="2" fontId="40" fillId="2" borderId="3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2" fontId="13" fillId="0" borderId="0" xfId="0" applyNumberFormat="1" applyFont="1"/>
    <xf numFmtId="0" fontId="14" fillId="0" borderId="30" xfId="0" applyFont="1" applyBorder="1" applyAlignment="1">
      <alignment horizontal="center" wrapText="1"/>
    </xf>
    <xf numFmtId="0" fontId="40" fillId="3" borderId="36" xfId="0" applyFont="1" applyFill="1" applyBorder="1" applyAlignment="1">
      <alignment horizontal="center"/>
    </xf>
    <xf numFmtId="0" fontId="11" fillId="0" borderId="30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5" fillId="0" borderId="64" xfId="0" applyFont="1" applyBorder="1" applyAlignment="1">
      <alignment horizontal="center"/>
    </xf>
    <xf numFmtId="0" fontId="15" fillId="0" borderId="47" xfId="0" applyFont="1" applyBorder="1" applyAlignment="1">
      <alignment horizontal="left" wrapText="1"/>
    </xf>
    <xf numFmtId="49" fontId="15" fillId="2" borderId="10" xfId="0" applyNumberFormat="1" applyFont="1" applyFill="1" applyBorder="1" applyAlignment="1">
      <alignment horizontal="center" wrapText="1"/>
    </xf>
    <xf numFmtId="49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5" fillId="0" borderId="10" xfId="0" applyNumberFormat="1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30" xfId="0" applyFont="1" applyBorder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43" fillId="2" borderId="30" xfId="0" applyFont="1" applyFill="1" applyBorder="1" applyAlignment="1">
      <alignment horizontal="center"/>
    </xf>
    <xf numFmtId="0" fontId="41" fillId="0" borderId="37" xfId="0" applyFont="1" applyBorder="1" applyAlignment="1"/>
    <xf numFmtId="0" fontId="40" fillId="3" borderId="34" xfId="0" applyFont="1" applyFill="1" applyBorder="1" applyAlignment="1">
      <alignment wrapText="1"/>
    </xf>
    <xf numFmtId="0" fontId="40" fillId="3" borderId="34" xfId="0" applyFont="1" applyFill="1" applyBorder="1"/>
    <xf numFmtId="0" fontId="40" fillId="3" borderId="38" xfId="0" applyFont="1" applyFill="1" applyBorder="1" applyAlignment="1">
      <alignment horizontal="center" vertical="center"/>
    </xf>
    <xf numFmtId="0" fontId="40" fillId="2" borderId="34" xfId="0" applyFont="1" applyFill="1" applyBorder="1"/>
    <xf numFmtId="0" fontId="40" fillId="2" borderId="38" xfId="0" applyFont="1" applyFill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42" xfId="0" applyFont="1" applyBorder="1" applyAlignment="1">
      <alignment horizontal="left" wrapText="1"/>
    </xf>
    <xf numFmtId="0" fontId="15" fillId="2" borderId="67" xfId="0" applyFont="1" applyFill="1" applyBorder="1" applyAlignment="1">
      <alignment horizontal="center"/>
    </xf>
    <xf numFmtId="49" fontId="15" fillId="2" borderId="67" xfId="0" applyNumberFormat="1" applyFont="1" applyFill="1" applyBorder="1" applyAlignment="1">
      <alignment horizontal="center" wrapText="1"/>
    </xf>
    <xf numFmtId="49" fontId="15" fillId="0" borderId="67" xfId="0" applyNumberFormat="1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1" fillId="0" borderId="42" xfId="0" applyFont="1" applyBorder="1" applyAlignment="1">
      <alignment horizontal="center" wrapText="1"/>
    </xf>
    <xf numFmtId="0" fontId="13" fillId="0" borderId="42" xfId="0" applyFont="1" applyBorder="1" applyAlignment="1">
      <alignment horizontal="center"/>
    </xf>
    <xf numFmtId="49" fontId="15" fillId="0" borderId="67" xfId="0" applyNumberFormat="1" applyFont="1" applyBorder="1" applyAlignment="1">
      <alignment horizontal="center" wrapText="1"/>
    </xf>
    <xf numFmtId="2" fontId="40" fillId="0" borderId="42" xfId="0" applyNumberFormat="1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3" borderId="39" xfId="0" applyFont="1" applyFill="1" applyBorder="1" applyAlignment="1">
      <alignment horizontal="center"/>
    </xf>
    <xf numFmtId="0" fontId="40" fillId="2" borderId="34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2" fontId="40" fillId="0" borderId="38" xfId="0" applyNumberFormat="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40" fillId="0" borderId="43" xfId="0" applyNumberFormat="1" applyFont="1" applyBorder="1" applyAlignment="1">
      <alignment horizontal="center"/>
    </xf>
    <xf numFmtId="0" fontId="40" fillId="3" borderId="38" xfId="0" applyFont="1" applyFill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40" fillId="2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0" fontId="44" fillId="0" borderId="30" xfId="1" applyFont="1" applyBorder="1" applyAlignment="1" applyProtection="1"/>
    <xf numFmtId="2" fontId="45" fillId="0" borderId="30" xfId="0" applyNumberFormat="1" applyFont="1" applyBorder="1" applyAlignment="1">
      <alignment horizontal="left" vertical="center"/>
    </xf>
    <xf numFmtId="0" fontId="46" fillId="0" borderId="85" xfId="0" applyFont="1" applyBorder="1"/>
    <xf numFmtId="0" fontId="46" fillId="0" borderId="0" xfId="0" applyFont="1"/>
    <xf numFmtId="0" fontId="45" fillId="0" borderId="39" xfId="0" applyFont="1" applyBorder="1" applyAlignment="1"/>
    <xf numFmtId="49" fontId="45" fillId="0" borderId="30" xfId="0" applyNumberFormat="1" applyFont="1" applyBorder="1" applyAlignment="1">
      <alignment horizontal="left"/>
    </xf>
    <xf numFmtId="0" fontId="45" fillId="0" borderId="30" xfId="0" applyFont="1" applyBorder="1"/>
    <xf numFmtId="0" fontId="45" fillId="0" borderId="38" xfId="0" applyFont="1" applyBorder="1"/>
    <xf numFmtId="0" fontId="45" fillId="0" borderId="30" xfId="0" applyFont="1" applyBorder="1" applyAlignment="1">
      <alignment horizontal="left"/>
    </xf>
    <xf numFmtId="0" fontId="45" fillId="0" borderId="35" xfId="0" applyFont="1" applyBorder="1" applyAlignment="1">
      <alignment horizontal="left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4" xfId="0" applyFont="1" applyBorder="1"/>
    <xf numFmtId="49" fontId="46" fillId="2" borderId="10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/>
    </xf>
    <xf numFmtId="0" fontId="45" fillId="0" borderId="30" xfId="0" applyFont="1" applyBorder="1" applyAlignment="1">
      <alignment horizontal="center" wrapText="1"/>
    </xf>
    <xf numFmtId="0" fontId="46" fillId="0" borderId="38" xfId="0" applyFont="1" applyBorder="1" applyAlignment="1">
      <alignment horizontal="left"/>
    </xf>
    <xf numFmtId="49" fontId="46" fillId="0" borderId="10" xfId="0" applyNumberFormat="1" applyFont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2" fontId="46" fillId="0" borderId="30" xfId="0" applyNumberFormat="1" applyFont="1" applyBorder="1" applyAlignment="1">
      <alignment horizontal="left"/>
    </xf>
    <xf numFmtId="0" fontId="46" fillId="2" borderId="7" xfId="0" applyFont="1" applyFill="1" applyBorder="1" applyAlignment="1">
      <alignment horizontal="center" vertical="center"/>
    </xf>
    <xf numFmtId="0" fontId="45" fillId="0" borderId="30" xfId="0" applyFont="1" applyBorder="1" applyAlignment="1">
      <alignment wrapText="1"/>
    </xf>
    <xf numFmtId="2" fontId="45" fillId="0" borderId="30" xfId="0" applyNumberFormat="1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30" xfId="0" applyFont="1" applyBorder="1" applyAlignment="1"/>
    <xf numFmtId="0" fontId="45" fillId="0" borderId="34" xfId="0" applyFont="1" applyBorder="1" applyAlignment="1">
      <alignment wrapText="1"/>
    </xf>
    <xf numFmtId="0" fontId="45" fillId="0" borderId="34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34" xfId="0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/>
    <xf numFmtId="0" fontId="45" fillId="0" borderId="31" xfId="0" applyFont="1" applyBorder="1"/>
    <xf numFmtId="0" fontId="45" fillId="0" borderId="41" xfId="0" applyFont="1" applyBorder="1" applyAlignment="1">
      <alignment horizontal="center"/>
    </xf>
    <xf numFmtId="0" fontId="45" fillId="0" borderId="98" xfId="0" applyFont="1" applyBorder="1"/>
    <xf numFmtId="0" fontId="45" fillId="0" borderId="99" xfId="0" applyFont="1" applyBorder="1"/>
    <xf numFmtId="0" fontId="46" fillId="0" borderId="101" xfId="0" applyFont="1" applyBorder="1"/>
    <xf numFmtId="0" fontId="46" fillId="0" borderId="98" xfId="0" applyFont="1" applyBorder="1"/>
    <xf numFmtId="0" fontId="46" fillId="0" borderId="99" xfId="0" applyFont="1" applyBorder="1"/>
    <xf numFmtId="0" fontId="46" fillId="2" borderId="10" xfId="0" applyFont="1" applyFill="1" applyBorder="1" applyAlignment="1">
      <alignment horizontal="center"/>
    </xf>
    <xf numFmtId="49" fontId="46" fillId="2" borderId="10" xfId="0" applyNumberFormat="1" applyFont="1" applyFill="1" applyBorder="1" applyAlignment="1">
      <alignment horizontal="center" wrapText="1"/>
    </xf>
    <xf numFmtId="49" fontId="46" fillId="0" borderId="10" xfId="0" applyNumberFormat="1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49" fontId="46" fillId="0" borderId="10" xfId="0" applyNumberFormat="1" applyFont="1" applyBorder="1" applyAlignment="1">
      <alignment horizontal="center" wrapText="1"/>
    </xf>
    <xf numFmtId="0" fontId="45" fillId="0" borderId="38" xfId="0" applyFont="1" applyBorder="1" applyAlignment="1">
      <alignment horizontal="center"/>
    </xf>
    <xf numFmtId="0" fontId="46" fillId="0" borderId="65" xfId="0" applyFont="1" applyBorder="1" applyAlignment="1">
      <alignment horizontal="center"/>
    </xf>
    <xf numFmtId="2" fontId="45" fillId="0" borderId="38" xfId="0" applyNumberFormat="1" applyFont="1" applyBorder="1" applyAlignment="1">
      <alignment horizontal="center"/>
    </xf>
    <xf numFmtId="0" fontId="45" fillId="2" borderId="30" xfId="0" applyFont="1" applyFill="1" applyBorder="1" applyAlignment="1">
      <alignment horizontal="center"/>
    </xf>
    <xf numFmtId="0" fontId="45" fillId="0" borderId="38" xfId="0" applyFont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46" fillId="2" borderId="30" xfId="0" applyFont="1" applyFill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7" fillId="2" borderId="30" xfId="0" applyFont="1" applyFill="1" applyBorder="1" applyAlignment="1">
      <alignment horizontal="center"/>
    </xf>
    <xf numFmtId="0" fontId="46" fillId="2" borderId="67" xfId="0" applyFont="1" applyFill="1" applyBorder="1" applyAlignment="1">
      <alignment horizontal="center"/>
    </xf>
    <xf numFmtId="49" fontId="46" fillId="2" borderId="67" xfId="0" applyNumberFormat="1" applyFont="1" applyFill="1" applyBorder="1" applyAlignment="1">
      <alignment horizontal="center" wrapText="1"/>
    </xf>
    <xf numFmtId="49" fontId="46" fillId="0" borderId="67" xfId="0" applyNumberFormat="1" applyFont="1" applyBorder="1" applyAlignment="1">
      <alignment horizontal="center"/>
    </xf>
    <xf numFmtId="0" fontId="46" fillId="0" borderId="67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5" fillId="0" borderId="42" xfId="0" applyFont="1" applyBorder="1" applyAlignment="1">
      <alignment horizontal="center" wrapText="1"/>
    </xf>
    <xf numFmtId="0" fontId="46" fillId="0" borderId="43" xfId="0" applyFont="1" applyBorder="1" applyAlignment="1">
      <alignment horizontal="center"/>
    </xf>
    <xf numFmtId="49" fontId="46" fillId="0" borderId="67" xfId="0" applyNumberFormat="1" applyFont="1" applyBorder="1" applyAlignment="1">
      <alignment horizontal="center" wrapText="1"/>
    </xf>
    <xf numFmtId="0" fontId="45" fillId="0" borderId="43" xfId="0" applyFont="1" applyBorder="1" applyAlignment="1">
      <alignment horizontal="center"/>
    </xf>
    <xf numFmtId="0" fontId="46" fillId="0" borderId="68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2" fontId="45" fillId="0" borderId="43" xfId="0" applyNumberFormat="1" applyFont="1" applyBorder="1" applyAlignment="1">
      <alignment horizontal="center"/>
    </xf>
    <xf numFmtId="0" fontId="37" fillId="2" borderId="36" xfId="3" applyFont="1" applyFill="1" applyBorder="1" applyAlignment="1" applyProtection="1">
      <alignment horizontal="center"/>
      <protection hidden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37" fillId="2" borderId="27" xfId="2" applyFont="1" applyFill="1" applyBorder="1" applyAlignment="1">
      <alignment horizontal="center"/>
    </xf>
    <xf numFmtId="0" fontId="37" fillId="2" borderId="0" xfId="2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8" xfId="0" applyFont="1" applyBorder="1" applyAlignment="1">
      <alignment vertical="top"/>
    </xf>
    <xf numFmtId="0" fontId="2" fillId="0" borderId="7" xfId="0" applyFont="1" applyBorder="1"/>
    <xf numFmtId="0" fontId="6" fillId="0" borderId="0" xfId="0" applyFont="1" applyAlignment="1">
      <alignment vertical="top"/>
    </xf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ont="1" applyAlignment="1"/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/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" xfId="0" applyFont="1" applyBorder="1" applyAlignment="1"/>
    <xf numFmtId="0" fontId="8" fillId="0" borderId="3" xfId="0" applyFont="1" applyBorder="1" applyAlignment="1"/>
    <xf numFmtId="0" fontId="15" fillId="0" borderId="88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164" fontId="15" fillId="0" borderId="3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24" fillId="0" borderId="0" xfId="0" applyFont="1" applyBorder="1" applyAlignment="1">
      <alignment horizontal="left"/>
    </xf>
    <xf numFmtId="0" fontId="26" fillId="0" borderId="0" xfId="0" applyFont="1" applyBorder="1"/>
    <xf numFmtId="0" fontId="24" fillId="0" borderId="0" xfId="0" applyFont="1" applyBorder="1" applyAlignment="1">
      <alignment wrapText="1"/>
    </xf>
    <xf numFmtId="0" fontId="26" fillId="0" borderId="0" xfId="0" applyFont="1" applyBorder="1" applyAlignment="1"/>
    <xf numFmtId="0" fontId="26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/>
    <xf numFmtId="0" fontId="24" fillId="0" borderId="81" xfId="0" applyFont="1" applyBorder="1" applyAlignment="1">
      <alignment horizontal="left"/>
    </xf>
    <xf numFmtId="0" fontId="26" fillId="0" borderId="82" xfId="0" applyFont="1" applyBorder="1"/>
    <xf numFmtId="0" fontId="24" fillId="0" borderId="69" xfId="0" applyFont="1" applyBorder="1" applyAlignment="1">
      <alignment wrapText="1"/>
    </xf>
    <xf numFmtId="0" fontId="26" fillId="0" borderId="83" xfId="0" applyFont="1" applyBorder="1" applyAlignment="1"/>
    <xf numFmtId="0" fontId="26" fillId="0" borderId="82" xfId="0" applyFont="1" applyBorder="1" applyAlignment="1"/>
    <xf numFmtId="0" fontId="24" fillId="0" borderId="69" xfId="0" applyFont="1" applyBorder="1" applyAlignment="1">
      <alignment horizontal="left"/>
    </xf>
    <xf numFmtId="0" fontId="26" fillId="0" borderId="84" xfId="0" applyFont="1" applyBorder="1" applyAlignment="1">
      <alignment horizontal="left"/>
    </xf>
    <xf numFmtId="0" fontId="25" fillId="0" borderId="30" xfId="0" applyFont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9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0" fontId="25" fillId="0" borderId="40" xfId="0" applyFont="1" applyBorder="1" applyAlignment="1">
      <alignment horizontal="center"/>
    </xf>
    <xf numFmtId="0" fontId="24" fillId="0" borderId="62" xfId="0" applyFont="1" applyBorder="1" applyAlignment="1">
      <alignment horizontal="left" vertical="center"/>
    </xf>
    <xf numFmtId="0" fontId="26" fillId="0" borderId="2" xfId="0" applyFont="1" applyBorder="1"/>
    <xf numFmtId="0" fontId="26" fillId="0" borderId="63" xfId="0" applyFont="1" applyBorder="1"/>
    <xf numFmtId="0" fontId="24" fillId="0" borderId="5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/>
    </xf>
    <xf numFmtId="0" fontId="26" fillId="0" borderId="5" xfId="0" applyFont="1" applyBorder="1"/>
    <xf numFmtId="0" fontId="26" fillId="0" borderId="73" xfId="0" applyFont="1" applyBorder="1"/>
    <xf numFmtId="0" fontId="24" fillId="0" borderId="62" xfId="0" applyFont="1" applyBorder="1" applyAlignment="1">
      <alignment horizontal="center"/>
    </xf>
    <xf numFmtId="164" fontId="24" fillId="0" borderId="75" xfId="0" applyNumberFormat="1" applyFont="1" applyBorder="1" applyAlignment="1">
      <alignment horizontal="center" vertical="center"/>
    </xf>
    <xf numFmtId="0" fontId="26" fillId="0" borderId="77" xfId="0" applyFont="1" applyBorder="1"/>
    <xf numFmtId="0" fontId="26" fillId="0" borderId="79" xfId="0" applyFont="1" applyBorder="1"/>
    <xf numFmtId="164" fontId="24" fillId="0" borderId="11" xfId="0" applyNumberFormat="1" applyFont="1" applyBorder="1" applyAlignment="1">
      <alignment horizontal="center" vertical="center"/>
    </xf>
    <xf numFmtId="0" fontId="26" fillId="0" borderId="8" xfId="0" applyFont="1" applyBorder="1"/>
    <xf numFmtId="0" fontId="26" fillId="0" borderId="7" xfId="0" applyFont="1" applyBorder="1"/>
    <xf numFmtId="164" fontId="24" fillId="0" borderId="11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164" fontId="24" fillId="0" borderId="76" xfId="0" applyNumberFormat="1" applyFont="1" applyBorder="1" applyAlignment="1">
      <alignment horizontal="center" vertical="center" wrapText="1"/>
    </xf>
    <xf numFmtId="0" fontId="26" fillId="0" borderId="78" xfId="0" applyFont="1" applyBorder="1" applyAlignment="1">
      <alignment vertical="center"/>
    </xf>
    <xf numFmtId="0" fontId="26" fillId="0" borderId="80" xfId="0" applyFont="1" applyBorder="1" applyAlignment="1">
      <alignment vertical="center"/>
    </xf>
    <xf numFmtId="0" fontId="24" fillId="0" borderId="30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/>
    <xf numFmtId="0" fontId="24" fillId="0" borderId="40" xfId="0" applyFont="1" applyBorder="1"/>
    <xf numFmtId="0" fontId="24" fillId="0" borderId="34" xfId="0" applyFont="1" applyBorder="1" applyAlignment="1">
      <alignment horizontal="center"/>
    </xf>
    <xf numFmtId="0" fontId="24" fillId="0" borderId="30" xfId="0" applyFont="1" applyBorder="1" applyAlignment="1"/>
    <xf numFmtId="0" fontId="24" fillId="0" borderId="38" xfId="0" applyFont="1" applyBorder="1" applyAlignment="1"/>
    <xf numFmtId="0" fontId="24" fillId="0" borderId="70" xfId="0" applyFont="1" applyBorder="1" applyAlignment="1">
      <alignment horizontal="center"/>
    </xf>
    <xf numFmtId="0" fontId="24" fillId="0" borderId="71" xfId="0" applyFont="1" applyBorder="1" applyAlignment="1"/>
    <xf numFmtId="0" fontId="24" fillId="0" borderId="72" xfId="0" applyFont="1" applyBorder="1" applyAlignment="1"/>
    <xf numFmtId="0" fontId="24" fillId="0" borderId="40" xfId="0" applyFont="1" applyBorder="1" applyAlignment="1">
      <alignment horizontal="center"/>
    </xf>
    <xf numFmtId="0" fontId="24" fillId="0" borderId="11" xfId="0" applyNumberFormat="1" applyFont="1" applyBorder="1" applyAlignment="1">
      <alignment horizontal="center" vertical="center" wrapText="1"/>
    </xf>
    <xf numFmtId="0" fontId="26" fillId="0" borderId="8" xfId="0" applyNumberFormat="1" applyFont="1" applyBorder="1" applyAlignment="1">
      <alignment vertical="center"/>
    </xf>
    <xf numFmtId="0" fontId="26" fillId="0" borderId="7" xfId="0" applyNumberFormat="1" applyFont="1" applyBorder="1" applyAlignment="1">
      <alignment vertical="center"/>
    </xf>
    <xf numFmtId="0" fontId="24" fillId="0" borderId="21" xfId="0" applyFont="1" applyBorder="1" applyAlignment="1">
      <alignment horizontal="left"/>
    </xf>
    <xf numFmtId="0" fontId="26" fillId="0" borderId="22" xfId="0" applyFont="1" applyBorder="1"/>
    <xf numFmtId="0" fontId="24" fillId="0" borderId="23" xfId="0" applyFont="1" applyBorder="1" applyAlignment="1">
      <alignment wrapText="1"/>
    </xf>
    <xf numFmtId="0" fontId="26" fillId="0" borderId="24" xfId="0" applyFont="1" applyBorder="1" applyAlignment="1"/>
    <xf numFmtId="0" fontId="26" fillId="0" borderId="22" xfId="0" applyFont="1" applyBorder="1" applyAlignment="1"/>
    <xf numFmtId="0" fontId="24" fillId="0" borderId="23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24" fillId="0" borderId="53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64" fontId="24" fillId="0" borderId="17" xfId="0" applyNumberFormat="1" applyFont="1" applyBorder="1" applyAlignment="1">
      <alignment horizontal="center" vertical="center"/>
    </xf>
    <xf numFmtId="0" fontId="26" fillId="0" borderId="18" xfId="0" applyFont="1" applyBorder="1"/>
    <xf numFmtId="0" fontId="26" fillId="0" borderId="19" xfId="0" applyFont="1" applyBorder="1"/>
    <xf numFmtId="0" fontId="24" fillId="0" borderId="35" xfId="0" applyFont="1" applyBorder="1"/>
    <xf numFmtId="0" fontId="24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164" fontId="24" fillId="0" borderId="78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6" fillId="0" borderId="73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4" fillId="0" borderId="34" xfId="0" applyFont="1" applyBorder="1" applyAlignment="1">
      <alignment horizontal="left" vertical="center"/>
    </xf>
    <xf numFmtId="0" fontId="26" fillId="0" borderId="30" xfId="0" applyFont="1" applyBorder="1"/>
    <xf numFmtId="0" fontId="26" fillId="0" borderId="38" xfId="0" applyFont="1" applyBorder="1"/>
    <xf numFmtId="0" fontId="24" fillId="0" borderId="3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4" fontId="24" fillId="0" borderId="77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/>
    </xf>
    <xf numFmtId="0" fontId="29" fillId="0" borderId="86" xfId="0" applyFont="1" applyBorder="1" applyAlignment="1"/>
    <xf numFmtId="0" fontId="29" fillId="0" borderId="87" xfId="0" applyFont="1" applyBorder="1" applyAlignment="1"/>
    <xf numFmtId="0" fontId="8" fillId="0" borderId="62" xfId="0" applyFont="1" applyBorder="1" applyAlignment="1">
      <alignment horizontal="center"/>
    </xf>
    <xf numFmtId="0" fontId="30" fillId="0" borderId="2" xfId="0" applyFont="1" applyBorder="1"/>
    <xf numFmtId="0" fontId="30" fillId="0" borderId="63" xfId="0" applyFont="1" applyBorder="1"/>
    <xf numFmtId="0" fontId="30" fillId="0" borderId="3" xfId="0" applyFont="1" applyBorder="1"/>
    <xf numFmtId="0" fontId="14" fillId="0" borderId="30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40" fillId="3" borderId="35" xfId="0" applyFont="1" applyFill="1" applyBorder="1" applyAlignment="1">
      <alignment horizontal="center"/>
    </xf>
    <xf numFmtId="0" fontId="40" fillId="3" borderId="40" xfId="0" applyFont="1" applyFill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40" fillId="3" borderId="36" xfId="0" applyFont="1" applyFill="1" applyBorder="1" applyAlignment="1">
      <alignment horizontal="center"/>
    </xf>
    <xf numFmtId="0" fontId="40" fillId="3" borderId="37" xfId="0" applyFont="1" applyFill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1" fillId="0" borderId="39" xfId="0" applyFont="1" applyBorder="1" applyAlignment="1">
      <alignment horizontal="left"/>
    </xf>
    <xf numFmtId="0" fontId="41" fillId="0" borderId="36" xfId="0" applyFont="1" applyBorder="1" applyAlignment="1">
      <alignment horizontal="left"/>
    </xf>
    <xf numFmtId="0" fontId="41" fillId="0" borderId="37" xfId="0" applyFont="1" applyBorder="1" applyAlignment="1">
      <alignment horizontal="center"/>
    </xf>
    <xf numFmtId="0" fontId="41" fillId="0" borderId="100" xfId="0" applyFont="1" applyBorder="1" applyAlignment="1">
      <alignment horizontal="center"/>
    </xf>
    <xf numFmtId="0" fontId="41" fillId="0" borderId="94" xfId="0" applyFont="1" applyBorder="1" applyAlignment="1">
      <alignment horizontal="center"/>
    </xf>
    <xf numFmtId="0" fontId="41" fillId="0" borderId="97" xfId="0" applyFont="1" applyBorder="1" applyAlignment="1">
      <alignment horizontal="center"/>
    </xf>
    <xf numFmtId="0" fontId="41" fillId="0" borderId="39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39" xfId="0" applyFont="1" applyBorder="1"/>
    <xf numFmtId="0" fontId="45" fillId="0" borderId="36" xfId="0" applyFont="1" applyBorder="1"/>
    <xf numFmtId="0" fontId="45" fillId="0" borderId="40" xfId="0" applyFont="1" applyBorder="1"/>
    <xf numFmtId="0" fontId="45" fillId="0" borderId="36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35" xfId="0" applyFont="1" applyBorder="1" applyAlignment="1">
      <alignment wrapText="1"/>
    </xf>
    <xf numFmtId="0" fontId="45" fillId="0" borderId="40" xfId="0" applyFont="1" applyBorder="1" applyAlignment="1">
      <alignment wrapText="1"/>
    </xf>
    <xf numFmtId="0" fontId="46" fillId="0" borderId="30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2" xfId="0" applyFont="1" applyFill="1" applyBorder="1" applyAlignment="1">
      <alignment horizontal="center"/>
    </xf>
    <xf numFmtId="0" fontId="45" fillId="0" borderId="96" xfId="0" applyFont="1" applyBorder="1" applyAlignment="1">
      <alignment horizontal="center"/>
    </xf>
    <xf numFmtId="0" fontId="45" fillId="0" borderId="94" xfId="0" applyFont="1" applyBorder="1" applyAlignment="1">
      <alignment horizontal="center"/>
    </xf>
    <xf numFmtId="0" fontId="45" fillId="0" borderId="97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0" fontId="45" fillId="0" borderId="95" xfId="0" applyFont="1" applyBorder="1" applyAlignment="1">
      <alignment horizontal="center"/>
    </xf>
    <xf numFmtId="0" fontId="46" fillId="0" borderId="30" xfId="0" applyFont="1" applyBorder="1" applyAlignment="1">
      <alignment horizontal="left"/>
    </xf>
    <xf numFmtId="0" fontId="46" fillId="0" borderId="38" xfId="0" applyFont="1" applyBorder="1" applyAlignment="1">
      <alignment horizontal="left"/>
    </xf>
    <xf numFmtId="0" fontId="45" fillId="0" borderId="34" xfId="0" applyFont="1" applyBorder="1"/>
    <xf numFmtId="0" fontId="45" fillId="0" borderId="30" xfId="0" applyFont="1" applyBorder="1"/>
    <xf numFmtId="14" fontId="46" fillId="0" borderId="35" xfId="0" applyNumberFormat="1" applyFont="1" applyBorder="1" applyAlignment="1">
      <alignment horizontal="left"/>
    </xf>
    <xf numFmtId="0" fontId="46" fillId="0" borderId="36" xfId="0" applyFont="1" applyBorder="1" applyAlignment="1">
      <alignment horizontal="left"/>
    </xf>
    <xf numFmtId="0" fontId="46" fillId="0" borderId="40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0" fontId="45" fillId="0" borderId="34" xfId="0" applyFont="1" applyBorder="1" applyAlignment="1">
      <alignment horizontal="left"/>
    </xf>
    <xf numFmtId="0" fontId="45" fillId="0" borderId="30" xfId="0" applyFont="1" applyBorder="1" applyAlignment="1">
      <alignment horizontal="left"/>
    </xf>
    <xf numFmtId="0" fontId="46" fillId="0" borderId="34" xfId="0" applyFont="1" applyBorder="1" applyAlignment="1">
      <alignment horizontal="left"/>
    </xf>
    <xf numFmtId="0" fontId="45" fillId="0" borderId="30" xfId="0" applyFont="1" applyBorder="1" applyAlignment="1">
      <alignment wrapText="1"/>
    </xf>
    <xf numFmtId="0" fontId="45" fillId="0" borderId="35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2" fontId="45" fillId="0" borderId="35" xfId="0" applyNumberFormat="1" applyFont="1" applyBorder="1" applyAlignment="1">
      <alignment horizontal="center" vertical="center"/>
    </xf>
    <xf numFmtId="2" fontId="45" fillId="0" borderId="36" xfId="0" applyNumberFormat="1" applyFont="1" applyBorder="1" applyAlignment="1">
      <alignment horizontal="center" vertical="center"/>
    </xf>
    <xf numFmtId="2" fontId="45" fillId="0" borderId="40" xfId="0" applyNumberFormat="1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9" xfId="0" applyFont="1" applyBorder="1" applyAlignment="1">
      <alignment horizontal="left"/>
    </xf>
    <xf numFmtId="0" fontId="45" fillId="0" borderId="36" xfId="0" applyFont="1" applyBorder="1" applyAlignment="1">
      <alignment horizontal="left"/>
    </xf>
    <xf numFmtId="0" fontId="45" fillId="0" borderId="40" xfId="0" applyFont="1" applyBorder="1" applyAlignment="1">
      <alignment horizontal="left"/>
    </xf>
    <xf numFmtId="14" fontId="46" fillId="0" borderId="36" xfId="0" applyNumberFormat="1" applyFont="1" applyBorder="1" applyAlignment="1">
      <alignment horizontal="left"/>
    </xf>
    <xf numFmtId="14" fontId="46" fillId="0" borderId="40" xfId="0" applyNumberFormat="1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46" fillId="0" borderId="39" xfId="0" applyFont="1" applyBorder="1" applyAlignment="1">
      <alignment horizontal="left"/>
    </xf>
    <xf numFmtId="0" fontId="45" fillId="0" borderId="35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5" fillId="0" borderId="110" xfId="0" applyFont="1" applyBorder="1" applyAlignment="1">
      <alignment horizontal="center" vertical="center"/>
    </xf>
    <xf numFmtId="0" fontId="45" fillId="0" borderId="111" xfId="0" applyFont="1" applyBorder="1" applyAlignment="1">
      <alignment horizontal="center" vertical="center"/>
    </xf>
    <xf numFmtId="0" fontId="45" fillId="0" borderId="108" xfId="0" applyFont="1" applyBorder="1" applyAlignment="1">
      <alignment horizontal="center"/>
    </xf>
    <xf numFmtId="0" fontId="45" fillId="0" borderId="109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06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45" fillId="0" borderId="107" xfId="0" applyFont="1" applyBorder="1" applyAlignment="1">
      <alignment horizontal="center"/>
    </xf>
    <xf numFmtId="0" fontId="46" fillId="0" borderId="102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106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6" fillId="0" borderId="107" xfId="0" applyFont="1" applyBorder="1" applyAlignment="1">
      <alignment horizontal="center"/>
    </xf>
    <xf numFmtId="0" fontId="45" fillId="0" borderId="102" xfId="0" applyFont="1" applyBorder="1" applyAlignment="1">
      <alignment horizontal="center"/>
    </xf>
    <xf numFmtId="0" fontId="45" fillId="0" borderId="103" xfId="0" applyFont="1" applyBorder="1" applyAlignment="1">
      <alignment horizontal="center"/>
    </xf>
    <xf numFmtId="0" fontId="45" fillId="0" borderId="27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104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45" fillId="0" borderId="104" xfId="0" applyFont="1" applyFill="1" applyBorder="1" applyAlignment="1">
      <alignment horizontal="center"/>
    </xf>
    <xf numFmtId="0" fontId="45" fillId="0" borderId="105" xfId="0" applyFont="1" applyFill="1" applyBorder="1" applyAlignment="1">
      <alignment horizontal="center"/>
    </xf>
  </cellXfs>
  <cellStyles count="4">
    <cellStyle name="Heading 1" xfId="2" builtinId="16"/>
    <cellStyle name="Heading 2" xfId="3" builtinId="17"/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9525</xdr:rowOff>
    </xdr:from>
    <xdr:ext cx="1133475" cy="1076325"/>
    <xdr:pic>
      <xdr:nvPicPr>
        <xdr:cNvPr id="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</xdr:row>
      <xdr:rowOff>9525</xdr:rowOff>
    </xdr:from>
    <xdr:ext cx="1133475" cy="1076325"/>
    <xdr:pic>
      <xdr:nvPicPr>
        <xdr:cNvPr id="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40</xdr:row>
      <xdr:rowOff>9525</xdr:rowOff>
    </xdr:from>
    <xdr:ext cx="1133475" cy="1076325"/>
    <xdr:pic>
      <xdr:nvPicPr>
        <xdr:cNvPr id="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60</xdr:row>
      <xdr:rowOff>9525</xdr:rowOff>
    </xdr:from>
    <xdr:ext cx="1133475" cy="1076325"/>
    <xdr:pic>
      <xdr:nvPicPr>
        <xdr:cNvPr id="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80</xdr:row>
      <xdr:rowOff>9525</xdr:rowOff>
    </xdr:from>
    <xdr:ext cx="1133475" cy="1076325"/>
    <xdr:pic>
      <xdr:nvPicPr>
        <xdr:cNvPr id="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100</xdr:row>
      <xdr:rowOff>9525</xdr:rowOff>
    </xdr:from>
    <xdr:ext cx="1133475" cy="1076325"/>
    <xdr:pic>
      <xdr:nvPicPr>
        <xdr:cNvPr id="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120</xdr:row>
      <xdr:rowOff>9525</xdr:rowOff>
    </xdr:from>
    <xdr:ext cx="1133475" cy="1076325"/>
    <xdr:pic>
      <xdr:nvPicPr>
        <xdr:cNvPr id="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140</xdr:row>
      <xdr:rowOff>9525</xdr:rowOff>
    </xdr:from>
    <xdr:ext cx="1133475" cy="1076325"/>
    <xdr:pic>
      <xdr:nvPicPr>
        <xdr:cNvPr id="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160</xdr:row>
      <xdr:rowOff>9525</xdr:rowOff>
    </xdr:from>
    <xdr:ext cx="1133475" cy="1076325"/>
    <xdr:pic>
      <xdr:nvPicPr>
        <xdr:cNvPr id="1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180</xdr:row>
      <xdr:rowOff>9525</xdr:rowOff>
    </xdr:from>
    <xdr:ext cx="1133475" cy="1076325"/>
    <xdr:pic>
      <xdr:nvPicPr>
        <xdr:cNvPr id="1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200</xdr:row>
      <xdr:rowOff>9525</xdr:rowOff>
    </xdr:from>
    <xdr:ext cx="1133475" cy="1076325"/>
    <xdr:pic>
      <xdr:nvPicPr>
        <xdr:cNvPr id="1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220</xdr:row>
      <xdr:rowOff>9525</xdr:rowOff>
    </xdr:from>
    <xdr:ext cx="1133475" cy="1076325"/>
    <xdr:pic>
      <xdr:nvPicPr>
        <xdr:cNvPr id="1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240</xdr:row>
      <xdr:rowOff>9525</xdr:rowOff>
    </xdr:from>
    <xdr:ext cx="1133475" cy="1076325"/>
    <xdr:pic>
      <xdr:nvPicPr>
        <xdr:cNvPr id="1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260</xdr:row>
      <xdr:rowOff>9525</xdr:rowOff>
    </xdr:from>
    <xdr:ext cx="1133475" cy="1076325"/>
    <xdr:pic>
      <xdr:nvPicPr>
        <xdr:cNvPr id="1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280</xdr:row>
      <xdr:rowOff>9525</xdr:rowOff>
    </xdr:from>
    <xdr:ext cx="1133475" cy="1076325"/>
    <xdr:pic>
      <xdr:nvPicPr>
        <xdr:cNvPr id="1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300</xdr:row>
      <xdr:rowOff>9525</xdr:rowOff>
    </xdr:from>
    <xdr:ext cx="1133475" cy="1076325"/>
    <xdr:pic>
      <xdr:nvPicPr>
        <xdr:cNvPr id="1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320</xdr:row>
      <xdr:rowOff>9525</xdr:rowOff>
    </xdr:from>
    <xdr:ext cx="1133475" cy="1076325"/>
    <xdr:pic>
      <xdr:nvPicPr>
        <xdr:cNvPr id="1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340</xdr:row>
      <xdr:rowOff>9525</xdr:rowOff>
    </xdr:from>
    <xdr:ext cx="1133475" cy="1076325"/>
    <xdr:pic>
      <xdr:nvPicPr>
        <xdr:cNvPr id="1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360</xdr:row>
      <xdr:rowOff>9525</xdr:rowOff>
    </xdr:from>
    <xdr:ext cx="1133475" cy="1076325"/>
    <xdr:pic>
      <xdr:nvPicPr>
        <xdr:cNvPr id="2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380</xdr:row>
      <xdr:rowOff>9525</xdr:rowOff>
    </xdr:from>
    <xdr:ext cx="1133475" cy="1076325"/>
    <xdr:pic>
      <xdr:nvPicPr>
        <xdr:cNvPr id="2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400</xdr:row>
      <xdr:rowOff>9525</xdr:rowOff>
    </xdr:from>
    <xdr:ext cx="1133475" cy="1076325"/>
    <xdr:pic>
      <xdr:nvPicPr>
        <xdr:cNvPr id="2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420</xdr:row>
      <xdr:rowOff>9525</xdr:rowOff>
    </xdr:from>
    <xdr:ext cx="1133475" cy="1076325"/>
    <xdr:pic>
      <xdr:nvPicPr>
        <xdr:cNvPr id="2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440</xdr:row>
      <xdr:rowOff>9525</xdr:rowOff>
    </xdr:from>
    <xdr:ext cx="1133475" cy="1076325"/>
    <xdr:pic>
      <xdr:nvPicPr>
        <xdr:cNvPr id="2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460</xdr:row>
      <xdr:rowOff>9525</xdr:rowOff>
    </xdr:from>
    <xdr:ext cx="1133475" cy="1076325"/>
    <xdr:pic>
      <xdr:nvPicPr>
        <xdr:cNvPr id="2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480</xdr:row>
      <xdr:rowOff>9525</xdr:rowOff>
    </xdr:from>
    <xdr:ext cx="1133475" cy="1076325"/>
    <xdr:pic>
      <xdr:nvPicPr>
        <xdr:cNvPr id="2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500</xdr:row>
      <xdr:rowOff>9525</xdr:rowOff>
    </xdr:from>
    <xdr:ext cx="1133475" cy="1076325"/>
    <xdr:pic>
      <xdr:nvPicPr>
        <xdr:cNvPr id="2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520</xdr:row>
      <xdr:rowOff>9525</xdr:rowOff>
    </xdr:from>
    <xdr:ext cx="1133475" cy="1076325"/>
    <xdr:pic>
      <xdr:nvPicPr>
        <xdr:cNvPr id="2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540</xdr:row>
      <xdr:rowOff>9525</xdr:rowOff>
    </xdr:from>
    <xdr:ext cx="1133475" cy="1076325"/>
    <xdr:pic>
      <xdr:nvPicPr>
        <xdr:cNvPr id="2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560</xdr:row>
      <xdr:rowOff>9525</xdr:rowOff>
    </xdr:from>
    <xdr:ext cx="1133475" cy="1076325"/>
    <xdr:pic>
      <xdr:nvPicPr>
        <xdr:cNvPr id="3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580</xdr:row>
      <xdr:rowOff>9525</xdr:rowOff>
    </xdr:from>
    <xdr:ext cx="1133475" cy="1076325"/>
    <xdr:pic>
      <xdr:nvPicPr>
        <xdr:cNvPr id="3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0</xdr:row>
      <xdr:rowOff>9525</xdr:rowOff>
    </xdr:from>
    <xdr:ext cx="1133475" cy="1076325"/>
    <xdr:pic>
      <xdr:nvPicPr>
        <xdr:cNvPr id="3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</xdr:row>
      <xdr:rowOff>9525</xdr:rowOff>
    </xdr:from>
    <xdr:ext cx="1133475" cy="1076325"/>
    <xdr:pic>
      <xdr:nvPicPr>
        <xdr:cNvPr id="3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33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40</xdr:row>
      <xdr:rowOff>9525</xdr:rowOff>
    </xdr:from>
    <xdr:ext cx="1133475" cy="1076325"/>
    <xdr:pic>
      <xdr:nvPicPr>
        <xdr:cNvPr id="3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934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60</xdr:row>
      <xdr:rowOff>9525</xdr:rowOff>
    </xdr:from>
    <xdr:ext cx="1133475" cy="1076325"/>
    <xdr:pic>
      <xdr:nvPicPr>
        <xdr:cNvPr id="3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1934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80</xdr:row>
      <xdr:rowOff>9525</xdr:rowOff>
    </xdr:from>
    <xdr:ext cx="1133475" cy="1076325"/>
    <xdr:pic>
      <xdr:nvPicPr>
        <xdr:cNvPr id="3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5935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100</xdr:row>
      <xdr:rowOff>9525</xdr:rowOff>
    </xdr:from>
    <xdr:ext cx="1133475" cy="1076325"/>
    <xdr:pic>
      <xdr:nvPicPr>
        <xdr:cNvPr id="3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9935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120</xdr:row>
      <xdr:rowOff>9525</xdr:rowOff>
    </xdr:from>
    <xdr:ext cx="1133475" cy="1076325"/>
    <xdr:pic>
      <xdr:nvPicPr>
        <xdr:cNvPr id="3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3936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140</xdr:row>
      <xdr:rowOff>9525</xdr:rowOff>
    </xdr:from>
    <xdr:ext cx="1133475" cy="1076325"/>
    <xdr:pic>
      <xdr:nvPicPr>
        <xdr:cNvPr id="3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7936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160</xdr:row>
      <xdr:rowOff>9525</xdr:rowOff>
    </xdr:from>
    <xdr:ext cx="1133475" cy="1076325"/>
    <xdr:pic>
      <xdr:nvPicPr>
        <xdr:cNvPr id="4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1937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180</xdr:row>
      <xdr:rowOff>9525</xdr:rowOff>
    </xdr:from>
    <xdr:ext cx="1133475" cy="1076325"/>
    <xdr:pic>
      <xdr:nvPicPr>
        <xdr:cNvPr id="4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5937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200</xdr:row>
      <xdr:rowOff>9525</xdr:rowOff>
    </xdr:from>
    <xdr:ext cx="1133475" cy="1076325"/>
    <xdr:pic>
      <xdr:nvPicPr>
        <xdr:cNvPr id="4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938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220</xdr:row>
      <xdr:rowOff>9525</xdr:rowOff>
    </xdr:from>
    <xdr:ext cx="1133475" cy="1076325"/>
    <xdr:pic>
      <xdr:nvPicPr>
        <xdr:cNvPr id="4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3938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240</xdr:row>
      <xdr:rowOff>9525</xdr:rowOff>
    </xdr:from>
    <xdr:ext cx="1133475" cy="1076325"/>
    <xdr:pic>
      <xdr:nvPicPr>
        <xdr:cNvPr id="4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7939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260</xdr:row>
      <xdr:rowOff>9525</xdr:rowOff>
    </xdr:from>
    <xdr:ext cx="1133475" cy="1076325"/>
    <xdr:pic>
      <xdr:nvPicPr>
        <xdr:cNvPr id="4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1939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280</xdr:row>
      <xdr:rowOff>9525</xdr:rowOff>
    </xdr:from>
    <xdr:ext cx="1133475" cy="1076325"/>
    <xdr:pic>
      <xdr:nvPicPr>
        <xdr:cNvPr id="4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5940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300</xdr:row>
      <xdr:rowOff>9525</xdr:rowOff>
    </xdr:from>
    <xdr:ext cx="1133475" cy="1076325"/>
    <xdr:pic>
      <xdr:nvPicPr>
        <xdr:cNvPr id="4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9940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320</xdr:row>
      <xdr:rowOff>9525</xdr:rowOff>
    </xdr:from>
    <xdr:ext cx="1133475" cy="1076325"/>
    <xdr:pic>
      <xdr:nvPicPr>
        <xdr:cNvPr id="4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3941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340</xdr:row>
      <xdr:rowOff>9525</xdr:rowOff>
    </xdr:from>
    <xdr:ext cx="1133475" cy="1076325"/>
    <xdr:pic>
      <xdr:nvPicPr>
        <xdr:cNvPr id="4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7941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360</xdr:row>
      <xdr:rowOff>9525</xdr:rowOff>
    </xdr:from>
    <xdr:ext cx="1133475" cy="1076325"/>
    <xdr:pic>
      <xdr:nvPicPr>
        <xdr:cNvPr id="5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1942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380</xdr:row>
      <xdr:rowOff>9525</xdr:rowOff>
    </xdr:from>
    <xdr:ext cx="1133475" cy="1076325"/>
    <xdr:pic>
      <xdr:nvPicPr>
        <xdr:cNvPr id="5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5942825"/>
          <a:ext cx="11334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75197</xdr:rowOff>
    </xdr:from>
    <xdr:ext cx="1076325" cy="8572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197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1076325" cy="857250"/>
    <xdr:pic>
      <xdr:nvPicPr>
        <xdr:cNvPr id="15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0</xdr:rowOff>
    </xdr:from>
    <xdr:ext cx="1076325" cy="857250"/>
    <xdr:pic>
      <xdr:nvPicPr>
        <xdr:cNvPr id="17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0</xdr:rowOff>
    </xdr:from>
    <xdr:ext cx="1076325" cy="857250"/>
    <xdr:pic>
      <xdr:nvPicPr>
        <xdr:cNvPr id="19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184</xdr:row>
      <xdr:rowOff>0</xdr:rowOff>
    </xdr:from>
    <xdr:ext cx="1076325" cy="857250"/>
    <xdr:pic>
      <xdr:nvPicPr>
        <xdr:cNvPr id="21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230</xdr:row>
      <xdr:rowOff>0</xdr:rowOff>
    </xdr:from>
    <xdr:ext cx="1076325" cy="857250"/>
    <xdr:pic>
      <xdr:nvPicPr>
        <xdr:cNvPr id="22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276</xdr:row>
      <xdr:rowOff>0</xdr:rowOff>
    </xdr:from>
    <xdr:ext cx="1076325" cy="857250"/>
    <xdr:pic>
      <xdr:nvPicPr>
        <xdr:cNvPr id="24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322</xdr:row>
      <xdr:rowOff>0</xdr:rowOff>
    </xdr:from>
    <xdr:ext cx="1076325" cy="857250"/>
    <xdr:pic>
      <xdr:nvPicPr>
        <xdr:cNvPr id="25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368</xdr:row>
      <xdr:rowOff>0</xdr:rowOff>
    </xdr:from>
    <xdr:ext cx="1076325" cy="857250"/>
    <xdr:pic>
      <xdr:nvPicPr>
        <xdr:cNvPr id="27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414</xdr:row>
      <xdr:rowOff>0</xdr:rowOff>
    </xdr:from>
    <xdr:ext cx="1076325" cy="857250"/>
    <xdr:pic>
      <xdr:nvPicPr>
        <xdr:cNvPr id="29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460</xdr:row>
      <xdr:rowOff>0</xdr:rowOff>
    </xdr:from>
    <xdr:ext cx="1076325" cy="857250"/>
    <xdr:pic>
      <xdr:nvPicPr>
        <xdr:cNvPr id="30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506</xdr:row>
      <xdr:rowOff>0</xdr:rowOff>
    </xdr:from>
    <xdr:ext cx="1076325" cy="857250"/>
    <xdr:pic>
      <xdr:nvPicPr>
        <xdr:cNvPr id="31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552</xdr:row>
      <xdr:rowOff>0</xdr:rowOff>
    </xdr:from>
    <xdr:ext cx="1076325" cy="857250"/>
    <xdr:pic>
      <xdr:nvPicPr>
        <xdr:cNvPr id="33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598</xdr:row>
      <xdr:rowOff>0</xdr:rowOff>
    </xdr:from>
    <xdr:ext cx="1076325" cy="857250"/>
    <xdr:pic>
      <xdr:nvPicPr>
        <xdr:cNvPr id="34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644</xdr:row>
      <xdr:rowOff>0</xdr:rowOff>
    </xdr:from>
    <xdr:ext cx="1076325" cy="857250"/>
    <xdr:pic>
      <xdr:nvPicPr>
        <xdr:cNvPr id="36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690</xdr:row>
      <xdr:rowOff>0</xdr:rowOff>
    </xdr:from>
    <xdr:ext cx="1076325" cy="857250"/>
    <xdr:pic>
      <xdr:nvPicPr>
        <xdr:cNvPr id="38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429309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736</xdr:row>
      <xdr:rowOff>0</xdr:rowOff>
    </xdr:from>
    <xdr:ext cx="1076325" cy="857250"/>
    <xdr:pic>
      <xdr:nvPicPr>
        <xdr:cNvPr id="40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429309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782</xdr:row>
      <xdr:rowOff>0</xdr:rowOff>
    </xdr:from>
    <xdr:ext cx="1076325" cy="857250"/>
    <xdr:pic>
      <xdr:nvPicPr>
        <xdr:cNvPr id="42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429309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828</xdr:row>
      <xdr:rowOff>0</xdr:rowOff>
    </xdr:from>
    <xdr:ext cx="1076325" cy="857250"/>
    <xdr:pic>
      <xdr:nvPicPr>
        <xdr:cNvPr id="43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429309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874</xdr:row>
      <xdr:rowOff>0</xdr:rowOff>
    </xdr:from>
    <xdr:ext cx="1076325" cy="857250"/>
    <xdr:pic>
      <xdr:nvPicPr>
        <xdr:cNvPr id="44" name="image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6429309"/>
          <a:ext cx="107632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9525</xdr:rowOff>
    </xdr:from>
    <xdr:ext cx="1133475" cy="1076325"/>
    <xdr:pic>
      <xdr:nvPicPr>
        <xdr:cNvPr id="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</xdr:row>
      <xdr:rowOff>9525</xdr:rowOff>
    </xdr:from>
    <xdr:ext cx="1133475" cy="1076325"/>
    <xdr:pic>
      <xdr:nvPicPr>
        <xdr:cNvPr id="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33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40</xdr:row>
      <xdr:rowOff>9525</xdr:rowOff>
    </xdr:from>
    <xdr:ext cx="1133475" cy="1076325"/>
    <xdr:pic>
      <xdr:nvPicPr>
        <xdr:cNvPr id="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934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60</xdr:row>
      <xdr:rowOff>9525</xdr:rowOff>
    </xdr:from>
    <xdr:ext cx="1133475" cy="1076325"/>
    <xdr:pic>
      <xdr:nvPicPr>
        <xdr:cNvPr id="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1934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80</xdr:row>
      <xdr:rowOff>9525</xdr:rowOff>
    </xdr:from>
    <xdr:ext cx="1133475" cy="1076325"/>
    <xdr:pic>
      <xdr:nvPicPr>
        <xdr:cNvPr id="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5935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100</xdr:row>
      <xdr:rowOff>9525</xdr:rowOff>
    </xdr:from>
    <xdr:ext cx="1133475" cy="1076325"/>
    <xdr:pic>
      <xdr:nvPicPr>
        <xdr:cNvPr id="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9935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120</xdr:row>
      <xdr:rowOff>9525</xdr:rowOff>
    </xdr:from>
    <xdr:ext cx="1133475" cy="1076325"/>
    <xdr:pic>
      <xdr:nvPicPr>
        <xdr:cNvPr id="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3936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140</xdr:row>
      <xdr:rowOff>9525</xdr:rowOff>
    </xdr:from>
    <xdr:ext cx="1133475" cy="1076325"/>
    <xdr:pic>
      <xdr:nvPicPr>
        <xdr:cNvPr id="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7936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160</xdr:row>
      <xdr:rowOff>9525</xdr:rowOff>
    </xdr:from>
    <xdr:ext cx="1133475" cy="1076325"/>
    <xdr:pic>
      <xdr:nvPicPr>
        <xdr:cNvPr id="1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1937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180</xdr:row>
      <xdr:rowOff>9525</xdr:rowOff>
    </xdr:from>
    <xdr:ext cx="1133475" cy="1076325"/>
    <xdr:pic>
      <xdr:nvPicPr>
        <xdr:cNvPr id="1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5937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200</xdr:row>
      <xdr:rowOff>9525</xdr:rowOff>
    </xdr:from>
    <xdr:ext cx="1133475" cy="1076325"/>
    <xdr:pic>
      <xdr:nvPicPr>
        <xdr:cNvPr id="1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938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220</xdr:row>
      <xdr:rowOff>9525</xdr:rowOff>
    </xdr:from>
    <xdr:ext cx="1133475" cy="1076325"/>
    <xdr:pic>
      <xdr:nvPicPr>
        <xdr:cNvPr id="1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3938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240</xdr:row>
      <xdr:rowOff>9525</xdr:rowOff>
    </xdr:from>
    <xdr:ext cx="1133475" cy="1076325"/>
    <xdr:pic>
      <xdr:nvPicPr>
        <xdr:cNvPr id="1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7939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260</xdr:row>
      <xdr:rowOff>9525</xdr:rowOff>
    </xdr:from>
    <xdr:ext cx="1133475" cy="1076325"/>
    <xdr:pic>
      <xdr:nvPicPr>
        <xdr:cNvPr id="1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1939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280</xdr:row>
      <xdr:rowOff>9525</xdr:rowOff>
    </xdr:from>
    <xdr:ext cx="1133475" cy="1076325"/>
    <xdr:pic>
      <xdr:nvPicPr>
        <xdr:cNvPr id="1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5940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300</xdr:row>
      <xdr:rowOff>9525</xdr:rowOff>
    </xdr:from>
    <xdr:ext cx="1133475" cy="1076325"/>
    <xdr:pic>
      <xdr:nvPicPr>
        <xdr:cNvPr id="1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9940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320</xdr:row>
      <xdr:rowOff>9525</xdr:rowOff>
    </xdr:from>
    <xdr:ext cx="1133475" cy="1076325"/>
    <xdr:pic>
      <xdr:nvPicPr>
        <xdr:cNvPr id="1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3941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340</xdr:row>
      <xdr:rowOff>9525</xdr:rowOff>
    </xdr:from>
    <xdr:ext cx="1133475" cy="1076325"/>
    <xdr:pic>
      <xdr:nvPicPr>
        <xdr:cNvPr id="1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7941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360</xdr:row>
      <xdr:rowOff>9525</xdr:rowOff>
    </xdr:from>
    <xdr:ext cx="1133475" cy="1076325"/>
    <xdr:pic>
      <xdr:nvPicPr>
        <xdr:cNvPr id="2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1942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380</xdr:row>
      <xdr:rowOff>9525</xdr:rowOff>
    </xdr:from>
    <xdr:ext cx="1133475" cy="1076325"/>
    <xdr:pic>
      <xdr:nvPicPr>
        <xdr:cNvPr id="2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5942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0</xdr:row>
      <xdr:rowOff>9525</xdr:rowOff>
    </xdr:from>
    <xdr:ext cx="1133475" cy="1076325"/>
    <xdr:pic>
      <xdr:nvPicPr>
        <xdr:cNvPr id="3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95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</xdr:row>
      <xdr:rowOff>9525</xdr:rowOff>
    </xdr:from>
    <xdr:ext cx="1133475" cy="1076325"/>
    <xdr:pic>
      <xdr:nvPicPr>
        <xdr:cNvPr id="3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33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40</xdr:row>
      <xdr:rowOff>9525</xdr:rowOff>
    </xdr:from>
    <xdr:ext cx="1133475" cy="1076325"/>
    <xdr:pic>
      <xdr:nvPicPr>
        <xdr:cNvPr id="3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934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60</xdr:row>
      <xdr:rowOff>9525</xdr:rowOff>
    </xdr:from>
    <xdr:ext cx="1133475" cy="1076325"/>
    <xdr:pic>
      <xdr:nvPicPr>
        <xdr:cNvPr id="3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1934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80</xdr:row>
      <xdr:rowOff>9525</xdr:rowOff>
    </xdr:from>
    <xdr:ext cx="1133475" cy="1076325"/>
    <xdr:pic>
      <xdr:nvPicPr>
        <xdr:cNvPr id="3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5935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100</xdr:row>
      <xdr:rowOff>9525</xdr:rowOff>
    </xdr:from>
    <xdr:ext cx="1133475" cy="1076325"/>
    <xdr:pic>
      <xdr:nvPicPr>
        <xdr:cNvPr id="3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19935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120</xdr:row>
      <xdr:rowOff>9525</xdr:rowOff>
    </xdr:from>
    <xdr:ext cx="1133475" cy="1076325"/>
    <xdr:pic>
      <xdr:nvPicPr>
        <xdr:cNvPr id="3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3936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140</xdr:row>
      <xdr:rowOff>9525</xdr:rowOff>
    </xdr:from>
    <xdr:ext cx="1133475" cy="1076325"/>
    <xdr:pic>
      <xdr:nvPicPr>
        <xdr:cNvPr id="3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7936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160</xdr:row>
      <xdr:rowOff>9525</xdr:rowOff>
    </xdr:from>
    <xdr:ext cx="1133475" cy="1076325"/>
    <xdr:pic>
      <xdr:nvPicPr>
        <xdr:cNvPr id="4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1937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180</xdr:row>
      <xdr:rowOff>9525</xdr:rowOff>
    </xdr:from>
    <xdr:ext cx="1133475" cy="1076325"/>
    <xdr:pic>
      <xdr:nvPicPr>
        <xdr:cNvPr id="4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5937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200</xdr:row>
      <xdr:rowOff>9525</xdr:rowOff>
    </xdr:from>
    <xdr:ext cx="1133475" cy="1076325"/>
    <xdr:pic>
      <xdr:nvPicPr>
        <xdr:cNvPr id="4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9938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220</xdr:row>
      <xdr:rowOff>9525</xdr:rowOff>
    </xdr:from>
    <xdr:ext cx="1133475" cy="1076325"/>
    <xdr:pic>
      <xdr:nvPicPr>
        <xdr:cNvPr id="4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3938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240</xdr:row>
      <xdr:rowOff>9525</xdr:rowOff>
    </xdr:from>
    <xdr:ext cx="1133475" cy="1076325"/>
    <xdr:pic>
      <xdr:nvPicPr>
        <xdr:cNvPr id="4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47939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260</xdr:row>
      <xdr:rowOff>9525</xdr:rowOff>
    </xdr:from>
    <xdr:ext cx="1133475" cy="1076325"/>
    <xdr:pic>
      <xdr:nvPicPr>
        <xdr:cNvPr id="4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1939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280</xdr:row>
      <xdr:rowOff>9525</xdr:rowOff>
    </xdr:from>
    <xdr:ext cx="1133475" cy="1076325"/>
    <xdr:pic>
      <xdr:nvPicPr>
        <xdr:cNvPr id="4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5940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300</xdr:row>
      <xdr:rowOff>9525</xdr:rowOff>
    </xdr:from>
    <xdr:ext cx="1133475" cy="1076325"/>
    <xdr:pic>
      <xdr:nvPicPr>
        <xdr:cNvPr id="4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59940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320</xdr:row>
      <xdr:rowOff>9525</xdr:rowOff>
    </xdr:from>
    <xdr:ext cx="1133475" cy="1076325"/>
    <xdr:pic>
      <xdr:nvPicPr>
        <xdr:cNvPr id="4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3941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340</xdr:row>
      <xdr:rowOff>9525</xdr:rowOff>
    </xdr:from>
    <xdr:ext cx="1133475" cy="1076325"/>
    <xdr:pic>
      <xdr:nvPicPr>
        <xdr:cNvPr id="4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679418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360</xdr:row>
      <xdr:rowOff>9525</xdr:rowOff>
    </xdr:from>
    <xdr:ext cx="1133475" cy="1076325"/>
    <xdr:pic>
      <xdr:nvPicPr>
        <xdr:cNvPr id="5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1942325"/>
          <a:ext cx="11334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66674</xdr:colOff>
      <xdr:row>380</xdr:row>
      <xdr:rowOff>9525</xdr:rowOff>
    </xdr:from>
    <xdr:ext cx="1133475" cy="1076325"/>
    <xdr:pic>
      <xdr:nvPicPr>
        <xdr:cNvPr id="5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75942825"/>
          <a:ext cx="113347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15487</xdr:colOff>
      <xdr:row>0</xdr:row>
      <xdr:rowOff>10764</xdr:rowOff>
    </xdr:from>
    <xdr:to>
      <xdr:col>0</xdr:col>
      <xdr:colOff>1354021</xdr:colOff>
      <xdr:row>5</xdr:row>
      <xdr:rowOff>7743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" y="10764"/>
          <a:ext cx="1338534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63112</xdr:colOff>
      <xdr:row>48</xdr:row>
      <xdr:rowOff>31750</xdr:rowOff>
    </xdr:from>
    <xdr:to>
      <xdr:col>1</xdr:col>
      <xdr:colOff>192435</xdr:colOff>
      <xdr:row>53</xdr:row>
      <xdr:rowOff>3871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" y="15748000"/>
          <a:ext cx="1778387" cy="15557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78987</xdr:colOff>
      <xdr:row>97</xdr:row>
      <xdr:rowOff>90139</xdr:rowOff>
    </xdr:from>
    <xdr:to>
      <xdr:col>0</xdr:col>
      <xdr:colOff>1409003</xdr:colOff>
      <xdr:row>102</xdr:row>
      <xdr:rowOff>87119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7" y="32110014"/>
          <a:ext cx="1338534" cy="1584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110736</xdr:colOff>
      <xdr:row>145</xdr:row>
      <xdr:rowOff>90139</xdr:rowOff>
    </xdr:from>
    <xdr:to>
      <xdr:col>1</xdr:col>
      <xdr:colOff>65435</xdr:colOff>
      <xdr:row>150</xdr:row>
      <xdr:rowOff>87117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36" y="50112264"/>
          <a:ext cx="1599117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63113</xdr:colOff>
      <xdr:row>193</xdr:row>
      <xdr:rowOff>121890</xdr:rowOff>
    </xdr:from>
    <xdr:to>
      <xdr:col>0</xdr:col>
      <xdr:colOff>1605311</xdr:colOff>
      <xdr:row>198</xdr:row>
      <xdr:rowOff>47623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3" y="64669640"/>
          <a:ext cx="1540262" cy="15132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63111</xdr:colOff>
      <xdr:row>242</xdr:row>
      <xdr:rowOff>74264</xdr:rowOff>
    </xdr:from>
    <xdr:to>
      <xdr:col>1</xdr:col>
      <xdr:colOff>113060</xdr:colOff>
      <xdr:row>247</xdr:row>
      <xdr:rowOff>71244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1" y="81259014"/>
          <a:ext cx="1699013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126612</xdr:colOff>
      <xdr:row>290</xdr:row>
      <xdr:rowOff>42514</xdr:rowOff>
    </xdr:from>
    <xdr:to>
      <xdr:col>1</xdr:col>
      <xdr:colOff>97186</xdr:colOff>
      <xdr:row>295</xdr:row>
      <xdr:rowOff>39492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12" y="97197514"/>
          <a:ext cx="1619638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94863</xdr:colOff>
      <xdr:row>338</xdr:row>
      <xdr:rowOff>74265</xdr:rowOff>
    </xdr:from>
    <xdr:to>
      <xdr:col>1</xdr:col>
      <xdr:colOff>17811</xdr:colOff>
      <xdr:row>343</xdr:row>
      <xdr:rowOff>31751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3" y="113390015"/>
          <a:ext cx="1572012" cy="15449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94862</xdr:colOff>
      <xdr:row>387</xdr:row>
      <xdr:rowOff>26639</xdr:rowOff>
    </xdr:from>
    <xdr:to>
      <xdr:col>1</xdr:col>
      <xdr:colOff>255936</xdr:colOff>
      <xdr:row>392</xdr:row>
      <xdr:rowOff>23619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2" y="129677764"/>
          <a:ext cx="1810138" cy="1584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63112</xdr:colOff>
      <xdr:row>435</xdr:row>
      <xdr:rowOff>74264</xdr:rowOff>
    </xdr:from>
    <xdr:to>
      <xdr:col>1</xdr:col>
      <xdr:colOff>287686</xdr:colOff>
      <xdr:row>440</xdr:row>
      <xdr:rowOff>71243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" y="145949639"/>
          <a:ext cx="1873638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47238</xdr:colOff>
      <xdr:row>483</xdr:row>
      <xdr:rowOff>169515</xdr:rowOff>
    </xdr:from>
    <xdr:to>
      <xdr:col>1</xdr:col>
      <xdr:colOff>65436</xdr:colOff>
      <xdr:row>488</xdr:row>
      <xdr:rowOff>15874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38" y="162364390"/>
          <a:ext cx="1667262" cy="14338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78986</xdr:colOff>
      <xdr:row>532</xdr:row>
      <xdr:rowOff>153639</xdr:rowOff>
    </xdr:from>
    <xdr:to>
      <xdr:col>1</xdr:col>
      <xdr:colOff>1935</xdr:colOff>
      <xdr:row>537</xdr:row>
      <xdr:rowOff>150616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6" y="178985514"/>
          <a:ext cx="1572013" cy="15844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15487</xdr:colOff>
      <xdr:row>580</xdr:row>
      <xdr:rowOff>90139</xdr:rowOff>
    </xdr:from>
    <xdr:to>
      <xdr:col>1</xdr:col>
      <xdr:colOff>17811</xdr:colOff>
      <xdr:row>585</xdr:row>
      <xdr:rowOff>87118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" y="195146264"/>
          <a:ext cx="1651388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78987</xdr:colOff>
      <xdr:row>628</xdr:row>
      <xdr:rowOff>153639</xdr:rowOff>
    </xdr:from>
    <xdr:to>
      <xdr:col>1</xdr:col>
      <xdr:colOff>17810</xdr:colOff>
      <xdr:row>633</xdr:row>
      <xdr:rowOff>15874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7" y="211322889"/>
          <a:ext cx="1587887" cy="14497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15487</xdr:colOff>
      <xdr:row>677</xdr:row>
      <xdr:rowOff>10764</xdr:rowOff>
    </xdr:from>
    <xdr:to>
      <xdr:col>1</xdr:col>
      <xdr:colOff>144811</xdr:colOff>
      <xdr:row>682</xdr:row>
      <xdr:rowOff>7744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" y="227880514"/>
          <a:ext cx="1778388" cy="1584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78987</xdr:colOff>
      <xdr:row>725</xdr:row>
      <xdr:rowOff>26639</xdr:rowOff>
    </xdr:from>
    <xdr:to>
      <xdr:col>1</xdr:col>
      <xdr:colOff>176561</xdr:colOff>
      <xdr:row>730</xdr:row>
      <xdr:rowOff>23619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7" y="244168264"/>
          <a:ext cx="1746638" cy="15844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15488</xdr:colOff>
      <xdr:row>773</xdr:row>
      <xdr:rowOff>10764</xdr:rowOff>
    </xdr:from>
    <xdr:to>
      <xdr:col>0</xdr:col>
      <xdr:colOff>1589436</xdr:colOff>
      <xdr:row>778</xdr:row>
      <xdr:rowOff>31749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8" y="260567139"/>
          <a:ext cx="1572012" cy="16084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15487</xdr:colOff>
      <xdr:row>822</xdr:row>
      <xdr:rowOff>10764</xdr:rowOff>
    </xdr:from>
    <xdr:to>
      <xdr:col>1</xdr:col>
      <xdr:colOff>113061</xdr:colOff>
      <xdr:row>827</xdr:row>
      <xdr:rowOff>7743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" y="277267639"/>
          <a:ext cx="1746638" cy="15844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46463</xdr:colOff>
      <xdr:row>870</xdr:row>
      <xdr:rowOff>18510</xdr:rowOff>
    </xdr:from>
    <xdr:to>
      <xdr:col>1</xdr:col>
      <xdr:colOff>81311</xdr:colOff>
      <xdr:row>874</xdr:row>
      <xdr:rowOff>206376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3" y="293579010"/>
          <a:ext cx="1683912" cy="17118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47626</xdr:colOff>
      <xdr:row>918</xdr:row>
      <xdr:rowOff>169515</xdr:rowOff>
    </xdr:from>
    <xdr:to>
      <xdr:col>1</xdr:col>
      <xdr:colOff>540912</xdr:colOff>
      <xdr:row>922</xdr:row>
      <xdr:rowOff>285751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13002265"/>
          <a:ext cx="2143124" cy="16402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geshw3arsingh212@gmail.com" TargetMode="External"/><Relationship Id="rId2" Type="http://schemas.openxmlformats.org/officeDocument/2006/relationships/hyperlink" Target="mailto:sunilkoul9@gmail.com" TargetMode="External"/><Relationship Id="rId1" Type="http://schemas.openxmlformats.org/officeDocument/2006/relationships/hyperlink" Target="mailto:riyarohitooo@gmail.com" TargetMode="External"/><Relationship Id="rId4" Type="http://schemas.openxmlformats.org/officeDocument/2006/relationships/hyperlink" Target="mailto:rohituppal12.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18" Type="http://schemas.openxmlformats.org/officeDocument/2006/relationships/hyperlink" Target="http://www.kcgurukulschool.in/" TargetMode="External"/><Relationship Id="rId3" Type="http://schemas.openxmlformats.org/officeDocument/2006/relationships/hyperlink" Target="http://www.kcgurukulschool.in/" TargetMode="External"/><Relationship Id="rId21" Type="http://schemas.openxmlformats.org/officeDocument/2006/relationships/printerSettings" Target="../printerSettings/printerSettings9.bin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hyperlink" Target="http://www.kcgurukulschool.in/" TargetMode="External"/><Relationship Id="rId2" Type="http://schemas.openxmlformats.org/officeDocument/2006/relationships/hyperlink" Target="http://www.kcgurukulschool.in/" TargetMode="External"/><Relationship Id="rId16" Type="http://schemas.openxmlformats.org/officeDocument/2006/relationships/hyperlink" Target="http://www.kcgurukulschool.in/" TargetMode="External"/><Relationship Id="rId20" Type="http://schemas.openxmlformats.org/officeDocument/2006/relationships/hyperlink" Target="http://www.kcgurukulschool.in/" TargetMode="External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10" Type="http://schemas.openxmlformats.org/officeDocument/2006/relationships/hyperlink" Target="http://www.kcgurukulschool.in/" TargetMode="External"/><Relationship Id="rId19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Relationship Id="rId2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>
      <selection sqref="A1:XFD1048576"/>
    </sheetView>
  </sheetViews>
  <sheetFormatPr defaultColWidth="9.140625" defaultRowHeight="15.75" customHeight="1" x14ac:dyDescent="0.25"/>
  <cols>
    <col min="1" max="1" width="7.85546875" style="235" customWidth="1"/>
    <col min="2" max="2" width="5.7109375" style="241" customWidth="1"/>
    <col min="3" max="3" width="25.85546875" style="242" customWidth="1"/>
    <col min="4" max="4" width="9.140625" style="235" customWidth="1"/>
    <col min="5" max="5" width="13.5703125" style="235" customWidth="1"/>
    <col min="6" max="6" width="17.42578125" style="235" customWidth="1"/>
    <col min="7" max="7" width="7.85546875" style="235" customWidth="1"/>
    <col min="8" max="8" width="13.42578125" style="235" customWidth="1"/>
    <col min="9" max="9" width="20.85546875" style="235" customWidth="1"/>
    <col min="10" max="10" width="23.42578125" style="235" customWidth="1"/>
    <col min="11" max="11" width="49.140625" style="244" customWidth="1"/>
    <col min="12" max="12" width="14.42578125" style="235" customWidth="1"/>
    <col min="13" max="13" width="12.5703125" style="235" customWidth="1"/>
    <col min="14" max="14" width="9.140625" style="235"/>
    <col min="15" max="15" width="16.140625" style="235" customWidth="1"/>
    <col min="16" max="16" width="21.42578125" style="235" customWidth="1"/>
    <col min="17" max="17" width="14.140625" style="235" customWidth="1"/>
    <col min="18" max="18" width="10" style="235" customWidth="1"/>
    <col min="19" max="19" width="8.42578125" style="235" customWidth="1"/>
    <col min="20" max="20" width="19.42578125" style="235" customWidth="1"/>
    <col min="21" max="24" width="9.140625" style="235"/>
    <col min="25" max="25" width="33.140625" style="235" customWidth="1"/>
    <col min="26" max="16384" width="9.140625" style="235"/>
  </cols>
  <sheetData>
    <row r="1" spans="1:25" s="177" customFormat="1" ht="18.75" x14ac:dyDescent="0.3">
      <c r="A1" s="176"/>
      <c r="B1" s="393" t="s">
        <v>346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</row>
    <row r="2" spans="1:25" s="177" customFormat="1" ht="18.75" x14ac:dyDescent="0.3">
      <c r="A2" s="395" t="s">
        <v>347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178"/>
    </row>
    <row r="3" spans="1:25" s="180" customFormat="1" ht="18.75" x14ac:dyDescent="0.3">
      <c r="A3" s="179" t="s">
        <v>348</v>
      </c>
      <c r="B3" s="179"/>
      <c r="C3" s="179"/>
      <c r="D3" s="179"/>
      <c r="E3" s="179"/>
      <c r="I3" s="389" t="s">
        <v>349</v>
      </c>
      <c r="J3" s="389"/>
      <c r="K3" s="181">
        <f>COUNT(B6:B41)</f>
        <v>20</v>
      </c>
      <c r="L3" s="179" t="s">
        <v>350</v>
      </c>
      <c r="M3" s="179">
        <f>COUNTIF(G6:G31,"=M")</f>
        <v>11</v>
      </c>
      <c r="N3" s="182" t="s">
        <v>351</v>
      </c>
      <c r="O3" s="183"/>
      <c r="P3" s="184">
        <f>COUNTIF(G6:G31,"=F")</f>
        <v>9</v>
      </c>
      <c r="Q3" s="182" t="s">
        <v>352</v>
      </c>
      <c r="R3" s="179"/>
      <c r="S3" s="185">
        <f>COUNTIF(N6:N39,"=GEN")</f>
        <v>14</v>
      </c>
      <c r="T3" s="179" t="s">
        <v>353</v>
      </c>
      <c r="U3" s="185">
        <f>COUNTIF(N6:N39,"=OBC")</f>
        <v>1</v>
      </c>
      <c r="V3" s="179" t="s">
        <v>354</v>
      </c>
      <c r="W3" s="185">
        <f>COUNTIF(N6:N39,"=SC")</f>
        <v>5</v>
      </c>
      <c r="X3" s="179" t="s">
        <v>355</v>
      </c>
      <c r="Y3" s="183"/>
    </row>
    <row r="4" spans="1:25" s="191" customFormat="1" ht="36.75" customHeight="1" x14ac:dyDescent="0.2">
      <c r="A4" s="186" t="s">
        <v>356</v>
      </c>
      <c r="B4" s="187" t="s">
        <v>357</v>
      </c>
      <c r="C4" s="188" t="s">
        <v>358</v>
      </c>
      <c r="D4" s="186" t="s">
        <v>359</v>
      </c>
      <c r="E4" s="186" t="s">
        <v>360</v>
      </c>
      <c r="F4" s="186" t="s">
        <v>361</v>
      </c>
      <c r="G4" s="186" t="s">
        <v>362</v>
      </c>
      <c r="H4" s="186" t="s">
        <v>363</v>
      </c>
      <c r="I4" s="189" t="s">
        <v>364</v>
      </c>
      <c r="J4" s="189" t="s">
        <v>365</v>
      </c>
      <c r="K4" s="186" t="s">
        <v>366</v>
      </c>
      <c r="L4" s="390" t="s">
        <v>367</v>
      </c>
      <c r="M4" s="391"/>
      <c r="N4" s="186" t="s">
        <v>368</v>
      </c>
      <c r="O4" s="186" t="s">
        <v>369</v>
      </c>
      <c r="P4" s="390" t="s">
        <v>370</v>
      </c>
      <c r="Q4" s="390"/>
      <c r="R4" s="187" t="s">
        <v>371</v>
      </c>
      <c r="S4" s="391" t="s">
        <v>372</v>
      </c>
      <c r="T4" s="392"/>
      <c r="U4" s="186" t="s">
        <v>373</v>
      </c>
      <c r="V4" s="190" t="s">
        <v>374</v>
      </c>
      <c r="W4" s="189" t="s">
        <v>375</v>
      </c>
      <c r="X4" s="186" t="s">
        <v>376</v>
      </c>
      <c r="Y4" s="189" t="s">
        <v>377</v>
      </c>
    </row>
    <row r="5" spans="1:25" s="200" customFormat="1" x14ac:dyDescent="0.25">
      <c r="A5" s="192"/>
      <c r="B5" s="193"/>
      <c r="C5" s="188"/>
      <c r="D5" s="194"/>
      <c r="E5" s="194"/>
      <c r="F5" s="194"/>
      <c r="G5" s="195"/>
      <c r="H5" s="196"/>
      <c r="I5" s="197"/>
      <c r="J5" s="197"/>
      <c r="K5" s="186"/>
      <c r="L5" s="186" t="s">
        <v>378</v>
      </c>
      <c r="M5" s="186" t="s">
        <v>379</v>
      </c>
      <c r="N5" s="187"/>
      <c r="O5" s="186"/>
      <c r="P5" s="192" t="s">
        <v>378</v>
      </c>
      <c r="Q5" s="192" t="s">
        <v>379</v>
      </c>
      <c r="R5" s="192" t="s">
        <v>380</v>
      </c>
      <c r="S5" s="198" t="s">
        <v>381</v>
      </c>
      <c r="T5" s="192" t="s">
        <v>382</v>
      </c>
      <c r="U5" s="198"/>
      <c r="V5" s="199"/>
      <c r="W5" s="192"/>
      <c r="X5" s="198"/>
      <c r="Y5" s="192"/>
    </row>
    <row r="6" spans="1:25" s="211" customFormat="1" ht="26.25" customHeight="1" x14ac:dyDescent="0.25">
      <c r="A6" s="201">
        <v>9816</v>
      </c>
      <c r="B6" s="202">
        <v>1</v>
      </c>
      <c r="C6" s="203" t="s">
        <v>65</v>
      </c>
      <c r="D6" s="204">
        <v>1297</v>
      </c>
      <c r="E6" s="205">
        <v>44030</v>
      </c>
      <c r="F6" s="206">
        <v>377405627736</v>
      </c>
      <c r="G6" s="201" t="s">
        <v>383</v>
      </c>
      <c r="H6" s="205" t="s">
        <v>66</v>
      </c>
      <c r="I6" s="207" t="s">
        <v>68</v>
      </c>
      <c r="J6" s="207" t="s">
        <v>70</v>
      </c>
      <c r="K6" s="208" t="s">
        <v>73</v>
      </c>
      <c r="L6" s="209">
        <v>6005374804</v>
      </c>
      <c r="M6" s="209">
        <v>9596829164</v>
      </c>
      <c r="N6" s="23" t="s">
        <v>67</v>
      </c>
      <c r="O6" s="201" t="s">
        <v>384</v>
      </c>
      <c r="P6" s="207" t="s">
        <v>69</v>
      </c>
      <c r="Q6" s="208" t="s">
        <v>71</v>
      </c>
      <c r="R6" s="208" t="s">
        <v>385</v>
      </c>
      <c r="S6" s="201" t="s">
        <v>386</v>
      </c>
      <c r="T6" s="201" t="s">
        <v>387</v>
      </c>
      <c r="U6" s="201"/>
      <c r="V6" s="210"/>
      <c r="W6" s="201"/>
      <c r="X6" s="201"/>
      <c r="Y6" s="207" t="s">
        <v>72</v>
      </c>
    </row>
    <row r="7" spans="1:25" s="221" customFormat="1" ht="32.25" customHeight="1" x14ac:dyDescent="0.25">
      <c r="A7" s="212">
        <v>9817</v>
      </c>
      <c r="B7" s="213">
        <v>2</v>
      </c>
      <c r="C7" s="214" t="s">
        <v>75</v>
      </c>
      <c r="D7" s="215">
        <v>1328</v>
      </c>
      <c r="E7" s="216">
        <v>44273</v>
      </c>
      <c r="F7" s="217">
        <v>552307001117</v>
      </c>
      <c r="G7" s="212" t="s">
        <v>383</v>
      </c>
      <c r="H7" s="216" t="s">
        <v>76</v>
      </c>
      <c r="I7" s="218" t="s">
        <v>77</v>
      </c>
      <c r="J7" s="218" t="s">
        <v>79</v>
      </c>
      <c r="K7" s="219" t="s">
        <v>81</v>
      </c>
      <c r="L7" s="218">
        <v>9797481220</v>
      </c>
      <c r="M7" s="218">
        <v>7051138370</v>
      </c>
      <c r="N7" s="26" t="s">
        <v>67</v>
      </c>
      <c r="O7" s="212" t="s">
        <v>384</v>
      </c>
      <c r="P7" s="218" t="s">
        <v>78</v>
      </c>
      <c r="Q7" s="219" t="s">
        <v>74</v>
      </c>
      <c r="R7" s="208" t="s">
        <v>385</v>
      </c>
      <c r="S7" s="212"/>
      <c r="T7" s="212"/>
      <c r="U7" s="212"/>
      <c r="V7" s="220"/>
      <c r="W7" s="212"/>
      <c r="X7" s="212"/>
      <c r="Y7" s="218" t="s">
        <v>80</v>
      </c>
    </row>
    <row r="8" spans="1:25" s="221" customFormat="1" ht="21.95" customHeight="1" x14ac:dyDescent="0.25">
      <c r="A8" s="212" t="s">
        <v>388</v>
      </c>
      <c r="B8" s="202">
        <v>3</v>
      </c>
      <c r="C8" s="214" t="s">
        <v>82</v>
      </c>
      <c r="D8" s="222">
        <v>1159</v>
      </c>
      <c r="E8" s="216">
        <v>43188</v>
      </c>
      <c r="F8" s="223">
        <v>666408604136</v>
      </c>
      <c r="G8" s="212" t="s">
        <v>383</v>
      </c>
      <c r="H8" s="216" t="s">
        <v>83</v>
      </c>
      <c r="I8" s="224" t="s">
        <v>84</v>
      </c>
      <c r="J8" s="224" t="s">
        <v>86</v>
      </c>
      <c r="K8" s="219" t="s">
        <v>88</v>
      </c>
      <c r="L8" s="224">
        <v>9419872124</v>
      </c>
      <c r="M8" s="212">
        <v>9596015323</v>
      </c>
      <c r="N8" s="26" t="s">
        <v>389</v>
      </c>
      <c r="O8" s="212" t="s">
        <v>390</v>
      </c>
      <c r="P8" s="224" t="s">
        <v>85</v>
      </c>
      <c r="Q8" s="225" t="s">
        <v>74</v>
      </c>
      <c r="R8" s="208" t="s">
        <v>385</v>
      </c>
      <c r="S8" s="212" t="s">
        <v>391</v>
      </c>
      <c r="T8" s="212" t="s">
        <v>392</v>
      </c>
      <c r="U8" s="212"/>
      <c r="V8" s="220"/>
      <c r="W8" s="212"/>
      <c r="X8" s="212"/>
      <c r="Y8" s="224" t="s">
        <v>87</v>
      </c>
    </row>
    <row r="9" spans="1:25" s="221" customFormat="1" ht="21.95" customHeight="1" x14ac:dyDescent="0.25">
      <c r="A9" s="212">
        <v>9818</v>
      </c>
      <c r="B9" s="213">
        <v>4</v>
      </c>
      <c r="C9" s="214" t="s">
        <v>89</v>
      </c>
      <c r="D9" s="215">
        <v>1334</v>
      </c>
      <c r="E9" s="216">
        <v>44287</v>
      </c>
      <c r="F9" s="217">
        <v>652144574370</v>
      </c>
      <c r="G9" s="212" t="s">
        <v>393</v>
      </c>
      <c r="H9" s="216" t="s">
        <v>90</v>
      </c>
      <c r="I9" s="218" t="s">
        <v>91</v>
      </c>
      <c r="J9" s="218" t="s">
        <v>92</v>
      </c>
      <c r="K9" s="219" t="s">
        <v>94</v>
      </c>
      <c r="L9" s="218">
        <v>7006632087</v>
      </c>
      <c r="M9" s="218">
        <v>9149533534</v>
      </c>
      <c r="N9" s="213" t="s">
        <v>389</v>
      </c>
      <c r="O9" s="212" t="s">
        <v>384</v>
      </c>
      <c r="P9" s="218" t="s">
        <v>69</v>
      </c>
      <c r="Q9" s="219" t="s">
        <v>74</v>
      </c>
      <c r="R9" s="208" t="s">
        <v>385</v>
      </c>
      <c r="S9" s="212" t="s">
        <v>394</v>
      </c>
      <c r="T9" s="212" t="s">
        <v>395</v>
      </c>
      <c r="U9" s="212"/>
      <c r="V9" s="220"/>
      <c r="W9" s="212"/>
      <c r="X9" s="212"/>
      <c r="Y9" s="218" t="s">
        <v>93</v>
      </c>
    </row>
    <row r="10" spans="1:25" s="221" customFormat="1" ht="21.95" customHeight="1" x14ac:dyDescent="0.25">
      <c r="A10" s="212">
        <v>9821</v>
      </c>
      <c r="B10" s="202">
        <v>5</v>
      </c>
      <c r="C10" s="226" t="s">
        <v>95</v>
      </c>
      <c r="D10" s="222">
        <v>1131</v>
      </c>
      <c r="E10" s="216">
        <v>43003</v>
      </c>
      <c r="F10" s="223">
        <v>205168858181</v>
      </c>
      <c r="G10" s="212" t="s">
        <v>383</v>
      </c>
      <c r="H10" s="216" t="s">
        <v>96</v>
      </c>
      <c r="I10" s="219" t="s">
        <v>97</v>
      </c>
      <c r="J10" s="227" t="s">
        <v>98</v>
      </c>
      <c r="K10" s="219" t="s">
        <v>100</v>
      </c>
      <c r="L10" s="212">
        <v>9419108448</v>
      </c>
      <c r="M10" s="224">
        <v>9086066803</v>
      </c>
      <c r="N10" s="213" t="s">
        <v>389</v>
      </c>
      <c r="O10" s="212" t="s">
        <v>396</v>
      </c>
      <c r="P10" s="224" t="s">
        <v>69</v>
      </c>
      <c r="Q10" s="225" t="s">
        <v>74</v>
      </c>
      <c r="R10" s="208" t="s">
        <v>385</v>
      </c>
      <c r="S10" s="212"/>
      <c r="T10" s="212"/>
      <c r="U10" s="212"/>
      <c r="V10" s="220"/>
      <c r="W10" s="212"/>
      <c r="X10" s="212"/>
      <c r="Y10" s="224" t="s">
        <v>99</v>
      </c>
    </row>
    <row r="11" spans="1:25" s="221" customFormat="1" ht="21.95" customHeight="1" x14ac:dyDescent="0.25">
      <c r="A11" s="212">
        <v>9819</v>
      </c>
      <c r="B11" s="213">
        <v>6</v>
      </c>
      <c r="C11" s="214" t="s">
        <v>101</v>
      </c>
      <c r="D11" s="222">
        <v>1254</v>
      </c>
      <c r="E11" s="216">
        <v>43559</v>
      </c>
      <c r="F11" s="223">
        <v>702959535583</v>
      </c>
      <c r="G11" s="212" t="s">
        <v>393</v>
      </c>
      <c r="H11" s="216" t="s">
        <v>102</v>
      </c>
      <c r="I11" s="224" t="s">
        <v>103</v>
      </c>
      <c r="J11" s="227" t="s">
        <v>105</v>
      </c>
      <c r="K11" s="219" t="s">
        <v>108</v>
      </c>
      <c r="L11" s="224">
        <v>7889768809</v>
      </c>
      <c r="M11" s="224">
        <v>9149506299</v>
      </c>
      <c r="N11" s="213" t="s">
        <v>389</v>
      </c>
      <c r="O11" s="212" t="s">
        <v>384</v>
      </c>
      <c r="P11" s="224" t="s">
        <v>104</v>
      </c>
      <c r="Q11" s="225" t="s">
        <v>106</v>
      </c>
      <c r="R11" s="228" t="s">
        <v>397</v>
      </c>
      <c r="S11" s="212"/>
      <c r="T11" s="212"/>
      <c r="U11" s="212"/>
      <c r="V11" s="220"/>
      <c r="W11" s="212"/>
      <c r="X11" s="212"/>
      <c r="Y11" s="224" t="s">
        <v>107</v>
      </c>
    </row>
    <row r="12" spans="1:25" s="221" customFormat="1" ht="21.95" customHeight="1" x14ac:dyDescent="0.25">
      <c r="A12" s="212">
        <v>9822</v>
      </c>
      <c r="B12" s="202">
        <v>7</v>
      </c>
      <c r="C12" s="214" t="s">
        <v>109</v>
      </c>
      <c r="D12" s="220">
        <v>1502</v>
      </c>
      <c r="E12" s="216">
        <v>44980</v>
      </c>
      <c r="F12" s="217">
        <v>579624057188</v>
      </c>
      <c r="G12" s="212" t="s">
        <v>393</v>
      </c>
      <c r="H12" s="216" t="s">
        <v>110</v>
      </c>
      <c r="I12" s="218" t="s">
        <v>111</v>
      </c>
      <c r="J12" s="218" t="s">
        <v>113</v>
      </c>
      <c r="K12" s="225" t="s">
        <v>115</v>
      </c>
      <c r="L12" s="218">
        <v>8492893697</v>
      </c>
      <c r="M12" s="218">
        <v>7051143892</v>
      </c>
      <c r="N12" s="213" t="s">
        <v>389</v>
      </c>
      <c r="O12" s="212" t="s">
        <v>396</v>
      </c>
      <c r="P12" s="218" t="s">
        <v>112</v>
      </c>
      <c r="Q12" s="219" t="s">
        <v>74</v>
      </c>
      <c r="R12" s="208" t="s">
        <v>385</v>
      </c>
      <c r="S12" s="212"/>
      <c r="T12" s="212"/>
      <c r="U12" s="212"/>
      <c r="V12" s="220"/>
      <c r="W12" s="212"/>
      <c r="X12" s="212"/>
      <c r="Y12" s="229" t="s">
        <v>114</v>
      </c>
    </row>
    <row r="13" spans="1:25" s="221" customFormat="1" ht="29.25" customHeight="1" x14ac:dyDescent="0.25">
      <c r="A13" s="212">
        <v>9823</v>
      </c>
      <c r="B13" s="213">
        <v>8</v>
      </c>
      <c r="C13" s="214" t="s">
        <v>116</v>
      </c>
      <c r="D13" s="215">
        <v>1324</v>
      </c>
      <c r="E13" s="216">
        <v>44251</v>
      </c>
      <c r="F13" s="217">
        <v>739280526990</v>
      </c>
      <c r="G13" s="212" t="s">
        <v>393</v>
      </c>
      <c r="H13" s="216" t="s">
        <v>117</v>
      </c>
      <c r="I13" s="218" t="s">
        <v>118</v>
      </c>
      <c r="J13" s="218" t="s">
        <v>119</v>
      </c>
      <c r="K13" s="219" t="s">
        <v>121</v>
      </c>
      <c r="L13" s="218">
        <v>9596891254</v>
      </c>
      <c r="M13" s="218">
        <v>9086451928</v>
      </c>
      <c r="N13" s="213" t="s">
        <v>67</v>
      </c>
      <c r="O13" s="212" t="s">
        <v>396</v>
      </c>
      <c r="P13" s="218" t="s">
        <v>69</v>
      </c>
      <c r="Q13" s="219" t="s">
        <v>106</v>
      </c>
      <c r="R13" s="208" t="s">
        <v>385</v>
      </c>
      <c r="S13" s="212"/>
      <c r="T13" s="212"/>
      <c r="U13" s="212"/>
      <c r="V13" s="220"/>
      <c r="W13" s="212"/>
      <c r="X13" s="212"/>
      <c r="Y13" s="218" t="s">
        <v>120</v>
      </c>
    </row>
    <row r="14" spans="1:25" s="221" customFormat="1" ht="21.95" customHeight="1" x14ac:dyDescent="0.25">
      <c r="A14" s="212">
        <v>9824</v>
      </c>
      <c r="B14" s="202">
        <v>9</v>
      </c>
      <c r="C14" s="214" t="s">
        <v>122</v>
      </c>
      <c r="D14" s="220">
        <v>1350</v>
      </c>
      <c r="E14" s="216">
        <v>44296</v>
      </c>
      <c r="F14" s="217">
        <v>576597371980</v>
      </c>
      <c r="G14" s="212" t="s">
        <v>393</v>
      </c>
      <c r="H14" s="216" t="s">
        <v>123</v>
      </c>
      <c r="I14" s="218" t="s">
        <v>124</v>
      </c>
      <c r="J14" s="218" t="s">
        <v>127</v>
      </c>
      <c r="K14" s="225" t="s">
        <v>128</v>
      </c>
      <c r="L14" s="230" t="s">
        <v>126</v>
      </c>
      <c r="M14" s="218">
        <v>7006760556</v>
      </c>
      <c r="N14" s="213" t="s">
        <v>389</v>
      </c>
      <c r="O14" s="212" t="s">
        <v>390</v>
      </c>
      <c r="P14" s="218" t="s">
        <v>125</v>
      </c>
      <c r="Q14" s="219" t="s">
        <v>106</v>
      </c>
      <c r="R14" s="208" t="s">
        <v>385</v>
      </c>
      <c r="S14" s="212" t="s">
        <v>398</v>
      </c>
      <c r="T14" s="212" t="s">
        <v>399</v>
      </c>
      <c r="U14" s="212"/>
      <c r="V14" s="220"/>
      <c r="W14" s="212"/>
      <c r="X14" s="212"/>
      <c r="Y14" s="27" t="s">
        <v>400</v>
      </c>
    </row>
    <row r="15" spans="1:25" s="221" customFormat="1" ht="30" customHeight="1" x14ac:dyDescent="0.25">
      <c r="A15" s="212">
        <v>9825</v>
      </c>
      <c r="B15" s="213">
        <v>10</v>
      </c>
      <c r="C15" s="214" t="s">
        <v>129</v>
      </c>
      <c r="D15" s="215">
        <v>1341</v>
      </c>
      <c r="E15" s="216">
        <v>44291</v>
      </c>
      <c r="F15" s="217">
        <v>840431260179</v>
      </c>
      <c r="G15" s="212" t="s">
        <v>393</v>
      </c>
      <c r="H15" s="216" t="s">
        <v>130</v>
      </c>
      <c r="I15" s="218" t="s">
        <v>131</v>
      </c>
      <c r="J15" s="218" t="s">
        <v>132</v>
      </c>
      <c r="K15" s="219" t="s">
        <v>135</v>
      </c>
      <c r="L15" s="218">
        <v>9906320557</v>
      </c>
      <c r="M15" s="218">
        <v>7889695645</v>
      </c>
      <c r="N15" s="213" t="s">
        <v>389</v>
      </c>
      <c r="O15" s="212" t="s">
        <v>396</v>
      </c>
      <c r="P15" s="218" t="s">
        <v>69</v>
      </c>
      <c r="Q15" s="219" t="s">
        <v>133</v>
      </c>
      <c r="R15" s="208" t="s">
        <v>385</v>
      </c>
      <c r="S15" s="212"/>
      <c r="T15" s="212"/>
      <c r="U15" s="212"/>
      <c r="V15" s="220"/>
      <c r="W15" s="212"/>
      <c r="X15" s="212"/>
      <c r="Y15" s="218" t="s">
        <v>134</v>
      </c>
    </row>
    <row r="16" spans="1:25" s="221" customFormat="1" ht="34.5" customHeight="1" x14ac:dyDescent="0.25">
      <c r="A16" s="212">
        <v>9826</v>
      </c>
      <c r="B16" s="202">
        <v>11</v>
      </c>
      <c r="C16" s="214" t="s">
        <v>136</v>
      </c>
      <c r="D16" s="215">
        <v>1340</v>
      </c>
      <c r="E16" s="231">
        <v>44291</v>
      </c>
      <c r="F16" s="217">
        <v>960066836878</v>
      </c>
      <c r="G16" s="212" t="s">
        <v>383</v>
      </c>
      <c r="H16" s="216" t="s">
        <v>137</v>
      </c>
      <c r="I16" s="218" t="s">
        <v>138</v>
      </c>
      <c r="J16" s="218" t="s">
        <v>140</v>
      </c>
      <c r="K16" s="219" t="s">
        <v>142</v>
      </c>
      <c r="L16" s="218">
        <v>7889467379</v>
      </c>
      <c r="M16" s="212">
        <v>9149909918</v>
      </c>
      <c r="N16" s="213" t="s">
        <v>389</v>
      </c>
      <c r="O16" s="212" t="s">
        <v>390</v>
      </c>
      <c r="P16" s="218" t="s">
        <v>139</v>
      </c>
      <c r="Q16" s="219" t="s">
        <v>74</v>
      </c>
      <c r="R16" s="208" t="s">
        <v>385</v>
      </c>
      <c r="S16" s="212"/>
      <c r="T16" s="212"/>
      <c r="U16" s="212"/>
      <c r="V16" s="220"/>
      <c r="W16" s="212"/>
      <c r="X16" s="212"/>
      <c r="Y16" s="212" t="s">
        <v>141</v>
      </c>
    </row>
    <row r="17" spans="1:25" s="221" customFormat="1" ht="21.95" customHeight="1" x14ac:dyDescent="0.25">
      <c r="A17" s="212">
        <v>9827</v>
      </c>
      <c r="B17" s="213">
        <v>12</v>
      </c>
      <c r="C17" s="214" t="s">
        <v>143</v>
      </c>
      <c r="D17" s="220">
        <v>1547</v>
      </c>
      <c r="E17" s="231">
        <v>45015</v>
      </c>
      <c r="F17" s="232">
        <v>571631722961</v>
      </c>
      <c r="G17" s="212" t="s">
        <v>383</v>
      </c>
      <c r="H17" s="231" t="s">
        <v>144</v>
      </c>
      <c r="I17" s="218" t="s">
        <v>145</v>
      </c>
      <c r="J17" s="218" t="s">
        <v>147</v>
      </c>
      <c r="K17" s="225" t="s">
        <v>149</v>
      </c>
      <c r="L17" s="218">
        <v>9797627762</v>
      </c>
      <c r="M17" s="218">
        <v>8716023758</v>
      </c>
      <c r="N17" s="213" t="s">
        <v>389</v>
      </c>
      <c r="O17" s="212" t="s">
        <v>401</v>
      </c>
      <c r="P17" s="218" t="s">
        <v>146</v>
      </c>
      <c r="Q17" s="219" t="s">
        <v>74</v>
      </c>
      <c r="R17" s="208" t="s">
        <v>385</v>
      </c>
      <c r="S17" s="212"/>
      <c r="T17" s="212"/>
      <c r="U17" s="212"/>
      <c r="V17" s="220"/>
      <c r="W17" s="212"/>
      <c r="X17" s="212"/>
      <c r="Y17" s="229" t="s">
        <v>148</v>
      </c>
    </row>
    <row r="18" spans="1:25" s="221" customFormat="1" ht="21.95" customHeight="1" x14ac:dyDescent="0.25">
      <c r="A18" s="212">
        <v>9828</v>
      </c>
      <c r="B18" s="202">
        <v>13</v>
      </c>
      <c r="C18" s="214" t="s">
        <v>150</v>
      </c>
      <c r="D18" s="220">
        <v>1552</v>
      </c>
      <c r="E18" s="231">
        <v>45015</v>
      </c>
      <c r="F18" s="212"/>
      <c r="G18" s="212" t="s">
        <v>393</v>
      </c>
      <c r="H18" s="231" t="s">
        <v>151</v>
      </c>
      <c r="I18" s="218" t="s">
        <v>152</v>
      </c>
      <c r="J18" s="218" t="s">
        <v>154</v>
      </c>
      <c r="K18" s="225" t="s">
        <v>156</v>
      </c>
      <c r="L18" s="218">
        <v>9086204712</v>
      </c>
      <c r="M18" s="218">
        <v>9682687601</v>
      </c>
      <c r="N18" s="213" t="s">
        <v>67</v>
      </c>
      <c r="O18" s="212" t="s">
        <v>401</v>
      </c>
      <c r="P18" s="218" t="s">
        <v>153</v>
      </c>
      <c r="Q18" s="219" t="s">
        <v>155</v>
      </c>
      <c r="R18" s="208" t="s">
        <v>385</v>
      </c>
      <c r="S18" s="212" t="s">
        <v>402</v>
      </c>
      <c r="T18" s="212" t="s">
        <v>403</v>
      </c>
      <c r="U18" s="212"/>
      <c r="V18" s="220"/>
      <c r="W18" s="212"/>
      <c r="X18" s="212"/>
      <c r="Y18" s="212"/>
    </row>
    <row r="19" spans="1:25" s="221" customFormat="1" ht="21.95" customHeight="1" x14ac:dyDescent="0.25">
      <c r="A19" s="212">
        <v>9829</v>
      </c>
      <c r="B19" s="213">
        <v>14</v>
      </c>
      <c r="C19" s="214" t="s">
        <v>157</v>
      </c>
      <c r="D19" s="220">
        <v>1556</v>
      </c>
      <c r="E19" s="231">
        <v>45016</v>
      </c>
      <c r="F19" s="232">
        <v>235404022955</v>
      </c>
      <c r="G19" s="212" t="s">
        <v>383</v>
      </c>
      <c r="H19" s="231" t="s">
        <v>158</v>
      </c>
      <c r="I19" s="218" t="s">
        <v>159</v>
      </c>
      <c r="J19" s="218" t="s">
        <v>160</v>
      </c>
      <c r="K19" s="225" t="s">
        <v>162</v>
      </c>
      <c r="L19" s="218">
        <v>9419263069</v>
      </c>
      <c r="M19" s="218">
        <v>9906257624</v>
      </c>
      <c r="N19" s="213" t="s">
        <v>389</v>
      </c>
      <c r="O19" s="212" t="s">
        <v>401</v>
      </c>
      <c r="P19" s="218"/>
      <c r="Q19" s="219" t="s">
        <v>74</v>
      </c>
      <c r="R19" s="208" t="s">
        <v>385</v>
      </c>
      <c r="S19" s="212" t="s">
        <v>404</v>
      </c>
      <c r="T19" s="212" t="s">
        <v>405</v>
      </c>
      <c r="U19" s="212"/>
      <c r="V19" s="220"/>
      <c r="W19" s="212"/>
      <c r="X19" s="212"/>
      <c r="Y19" s="229" t="s">
        <v>161</v>
      </c>
    </row>
    <row r="20" spans="1:25" s="221" customFormat="1" ht="31.5" customHeight="1" x14ac:dyDescent="0.25">
      <c r="A20" s="212">
        <v>9830</v>
      </c>
      <c r="B20" s="202">
        <v>15</v>
      </c>
      <c r="C20" s="214" t="s">
        <v>229</v>
      </c>
      <c r="D20" s="220">
        <v>1560</v>
      </c>
      <c r="E20" s="231">
        <v>45017</v>
      </c>
      <c r="F20" s="232">
        <v>939612705662</v>
      </c>
      <c r="G20" s="212" t="s">
        <v>383</v>
      </c>
      <c r="H20" s="231" t="s">
        <v>163</v>
      </c>
      <c r="I20" s="218" t="s">
        <v>164</v>
      </c>
      <c r="J20" s="218" t="s">
        <v>166</v>
      </c>
      <c r="K20" s="225" t="s">
        <v>406</v>
      </c>
      <c r="L20" s="218">
        <v>9419222742</v>
      </c>
      <c r="M20" s="218"/>
      <c r="N20" s="213" t="s">
        <v>389</v>
      </c>
      <c r="O20" s="212" t="s">
        <v>384</v>
      </c>
      <c r="P20" s="218" t="s">
        <v>165</v>
      </c>
      <c r="Q20" s="219" t="s">
        <v>74</v>
      </c>
      <c r="R20" s="208" t="s">
        <v>385</v>
      </c>
      <c r="S20" s="212" t="s">
        <v>407</v>
      </c>
      <c r="T20" s="212" t="s">
        <v>408</v>
      </c>
      <c r="U20" s="212"/>
      <c r="V20" s="220"/>
      <c r="W20" s="212"/>
      <c r="X20" s="212"/>
      <c r="Y20" s="212"/>
    </row>
    <row r="21" spans="1:25" s="221" customFormat="1" ht="21.95" customHeight="1" x14ac:dyDescent="0.25">
      <c r="A21" s="212">
        <v>9831</v>
      </c>
      <c r="B21" s="213">
        <v>16</v>
      </c>
      <c r="C21" s="214" t="s">
        <v>167</v>
      </c>
      <c r="D21" s="222">
        <v>1218</v>
      </c>
      <c r="E21" s="231">
        <v>43543</v>
      </c>
      <c r="F21" s="223">
        <v>270224949891</v>
      </c>
      <c r="G21" s="212" t="s">
        <v>393</v>
      </c>
      <c r="H21" s="231" t="s">
        <v>102</v>
      </c>
      <c r="I21" s="224" t="s">
        <v>168</v>
      </c>
      <c r="J21" s="224" t="s">
        <v>170</v>
      </c>
      <c r="K21" s="219" t="s">
        <v>172</v>
      </c>
      <c r="L21" s="224">
        <v>9419244447</v>
      </c>
      <c r="M21" s="224">
        <v>9682563573</v>
      </c>
      <c r="N21" s="213" t="s">
        <v>67</v>
      </c>
      <c r="O21" s="212" t="s">
        <v>401</v>
      </c>
      <c r="P21" s="224" t="s">
        <v>169</v>
      </c>
      <c r="Q21" s="219" t="s">
        <v>74</v>
      </c>
      <c r="R21" s="208" t="s">
        <v>385</v>
      </c>
      <c r="S21" s="212"/>
      <c r="T21" s="212"/>
      <c r="U21" s="212"/>
      <c r="V21" s="220"/>
      <c r="W21" s="212"/>
      <c r="X21" s="212"/>
      <c r="Y21" s="224" t="s">
        <v>171</v>
      </c>
    </row>
    <row r="22" spans="1:25" s="221" customFormat="1" ht="21.95" customHeight="1" x14ac:dyDescent="0.25">
      <c r="A22" s="212">
        <v>9832</v>
      </c>
      <c r="B22" s="202">
        <v>17</v>
      </c>
      <c r="C22" s="214" t="s">
        <v>173</v>
      </c>
      <c r="D22" s="220">
        <v>1501</v>
      </c>
      <c r="E22" s="231">
        <v>44980</v>
      </c>
      <c r="F22" s="217">
        <v>591174639456</v>
      </c>
      <c r="G22" s="212" t="s">
        <v>383</v>
      </c>
      <c r="H22" s="231" t="s">
        <v>174</v>
      </c>
      <c r="I22" s="218" t="s">
        <v>175</v>
      </c>
      <c r="J22" s="218" t="s">
        <v>176</v>
      </c>
      <c r="K22" s="225" t="s">
        <v>177</v>
      </c>
      <c r="L22" s="218">
        <v>7006299054</v>
      </c>
      <c r="M22" s="218"/>
      <c r="N22" s="213" t="s">
        <v>409</v>
      </c>
      <c r="O22" s="212" t="s">
        <v>396</v>
      </c>
      <c r="P22" s="218"/>
      <c r="Q22" s="219" t="s">
        <v>74</v>
      </c>
      <c r="R22" s="208" t="s">
        <v>385</v>
      </c>
      <c r="S22" s="212"/>
      <c r="T22" s="212"/>
      <c r="U22" s="212"/>
      <c r="V22" s="220"/>
      <c r="W22" s="212"/>
      <c r="X22" s="212"/>
      <c r="Y22" s="212"/>
    </row>
    <row r="23" spans="1:25" s="221" customFormat="1" ht="38.25" customHeight="1" x14ac:dyDescent="0.25">
      <c r="A23" s="212">
        <v>9833</v>
      </c>
      <c r="B23" s="213">
        <v>18</v>
      </c>
      <c r="C23" s="214" t="s">
        <v>178</v>
      </c>
      <c r="D23" s="212">
        <v>1344</v>
      </c>
      <c r="E23" s="231">
        <v>44292</v>
      </c>
      <c r="F23" s="217"/>
      <c r="G23" s="212" t="s">
        <v>393</v>
      </c>
      <c r="H23" s="231" t="s">
        <v>179</v>
      </c>
      <c r="I23" s="218" t="s">
        <v>180</v>
      </c>
      <c r="J23" s="224" t="s">
        <v>410</v>
      </c>
      <c r="K23" s="219" t="s">
        <v>183</v>
      </c>
      <c r="L23" s="227">
        <v>7006021405</v>
      </c>
      <c r="M23" s="224">
        <v>9796409347</v>
      </c>
      <c r="N23" s="213" t="s">
        <v>389</v>
      </c>
      <c r="O23" s="212" t="s">
        <v>401</v>
      </c>
      <c r="P23" s="227" t="s">
        <v>181</v>
      </c>
      <c r="Q23" s="219" t="s">
        <v>74</v>
      </c>
      <c r="R23" s="208" t="s">
        <v>385</v>
      </c>
      <c r="S23" s="212"/>
      <c r="T23" s="212"/>
      <c r="U23" s="212"/>
      <c r="V23" s="212"/>
      <c r="W23" s="212"/>
      <c r="X23" s="212"/>
      <c r="Y23" s="224" t="s">
        <v>182</v>
      </c>
    </row>
    <row r="24" spans="1:25" s="221" customFormat="1" ht="31.5" x14ac:dyDescent="0.25">
      <c r="A24" s="212" t="s">
        <v>388</v>
      </c>
      <c r="B24" s="202">
        <v>19</v>
      </c>
      <c r="C24" s="214" t="s">
        <v>184</v>
      </c>
      <c r="D24" s="218">
        <v>1329</v>
      </c>
      <c r="E24" s="231">
        <v>44274</v>
      </c>
      <c r="F24" s="217">
        <v>368258408042</v>
      </c>
      <c r="G24" s="212" t="s">
        <v>383</v>
      </c>
      <c r="H24" s="231" t="s">
        <v>185</v>
      </c>
      <c r="I24" s="218" t="s">
        <v>186</v>
      </c>
      <c r="J24" s="218" t="s">
        <v>188</v>
      </c>
      <c r="K24" s="219" t="s">
        <v>190</v>
      </c>
      <c r="L24" s="218">
        <v>9419753755</v>
      </c>
      <c r="M24" s="218">
        <v>7780933738</v>
      </c>
      <c r="N24" s="213" t="s">
        <v>389</v>
      </c>
      <c r="O24" s="212" t="s">
        <v>390</v>
      </c>
      <c r="P24" s="218" t="s">
        <v>187</v>
      </c>
      <c r="Q24" s="219" t="s">
        <v>71</v>
      </c>
      <c r="R24" s="208" t="s">
        <v>385</v>
      </c>
      <c r="S24" s="212" t="s">
        <v>411</v>
      </c>
      <c r="T24" s="212" t="s">
        <v>412</v>
      </c>
      <c r="U24" s="212"/>
      <c r="V24" s="212"/>
      <c r="W24" s="212"/>
      <c r="X24" s="212"/>
      <c r="Y24" s="218" t="s">
        <v>189</v>
      </c>
    </row>
    <row r="25" spans="1:25" s="221" customFormat="1" ht="21.95" customHeight="1" x14ac:dyDescent="0.25">
      <c r="A25" s="212">
        <v>9834</v>
      </c>
      <c r="B25" s="213">
        <v>20</v>
      </c>
      <c r="C25" s="214" t="s">
        <v>191</v>
      </c>
      <c r="D25" s="218">
        <v>1339</v>
      </c>
      <c r="E25" s="231">
        <v>44289</v>
      </c>
      <c r="F25" s="217">
        <v>795199328393</v>
      </c>
      <c r="G25" s="212" t="s">
        <v>383</v>
      </c>
      <c r="H25" s="231" t="s">
        <v>151</v>
      </c>
      <c r="I25" s="218" t="s">
        <v>192</v>
      </c>
      <c r="J25" s="218" t="s">
        <v>195</v>
      </c>
      <c r="K25" s="219" t="s">
        <v>197</v>
      </c>
      <c r="L25" s="218" t="s">
        <v>194</v>
      </c>
      <c r="M25" s="218">
        <v>7889631289</v>
      </c>
      <c r="N25" s="213" t="s">
        <v>389</v>
      </c>
      <c r="O25" s="212" t="s">
        <v>390</v>
      </c>
      <c r="P25" s="218" t="s">
        <v>193</v>
      </c>
      <c r="Q25" s="219" t="s">
        <v>106</v>
      </c>
      <c r="R25" s="208" t="s">
        <v>385</v>
      </c>
      <c r="S25" s="212" t="s">
        <v>386</v>
      </c>
      <c r="T25" s="212" t="s">
        <v>413</v>
      </c>
      <c r="U25" s="212"/>
      <c r="V25" s="212"/>
      <c r="W25" s="212"/>
      <c r="X25" s="212"/>
      <c r="Y25" s="218" t="s">
        <v>196</v>
      </c>
    </row>
    <row r="26" spans="1:25" s="221" customFormat="1" ht="21.95" customHeight="1" x14ac:dyDescent="0.25">
      <c r="A26" s="212"/>
      <c r="B26" s="213"/>
      <c r="C26" s="233"/>
      <c r="D26" s="212"/>
      <c r="E26" s="231"/>
      <c r="F26" s="212"/>
      <c r="G26" s="212"/>
      <c r="H26" s="212"/>
      <c r="I26" s="212"/>
      <c r="J26" s="212"/>
      <c r="K26" s="234"/>
      <c r="L26" s="212"/>
      <c r="M26" s="212"/>
      <c r="N26" s="213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</row>
    <row r="27" spans="1:25" s="221" customFormat="1" ht="21.95" customHeight="1" x14ac:dyDescent="0.25">
      <c r="A27" s="212"/>
      <c r="B27" s="213"/>
      <c r="C27" s="233"/>
      <c r="D27" s="212"/>
      <c r="E27" s="231"/>
      <c r="F27" s="212"/>
      <c r="G27" s="212"/>
      <c r="H27" s="212"/>
      <c r="I27" s="212"/>
      <c r="J27" s="212"/>
      <c r="K27" s="234"/>
      <c r="L27" s="212"/>
      <c r="M27" s="212"/>
      <c r="N27" s="213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s="221" customFormat="1" ht="21.95" customHeight="1" x14ac:dyDescent="0.25">
      <c r="A28" s="212"/>
      <c r="B28" s="213"/>
      <c r="C28" s="233"/>
      <c r="D28" s="212"/>
      <c r="E28" s="231"/>
      <c r="F28" s="212"/>
      <c r="G28" s="212"/>
      <c r="H28" s="212"/>
      <c r="I28" s="212"/>
      <c r="J28" s="212"/>
      <c r="K28" s="234"/>
      <c r="L28" s="212"/>
      <c r="M28" s="212"/>
      <c r="N28" s="213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5" s="221" customFormat="1" ht="21.95" customHeight="1" x14ac:dyDescent="0.25">
      <c r="A29" s="212"/>
      <c r="B29" s="213"/>
      <c r="C29" s="233"/>
      <c r="D29" s="212"/>
      <c r="E29" s="231"/>
      <c r="F29" s="212"/>
      <c r="G29" s="212"/>
      <c r="H29" s="212"/>
      <c r="I29" s="212"/>
      <c r="J29" s="212"/>
      <c r="K29" s="234"/>
      <c r="L29" s="212"/>
      <c r="M29" s="212"/>
      <c r="N29" s="213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</row>
    <row r="30" spans="1:25" s="221" customFormat="1" ht="21.95" customHeight="1" x14ac:dyDescent="0.25">
      <c r="A30" s="212"/>
      <c r="B30" s="213"/>
      <c r="C30" s="233"/>
      <c r="D30" s="212"/>
      <c r="E30" s="231"/>
      <c r="F30" s="212"/>
      <c r="G30" s="212"/>
      <c r="H30" s="212"/>
      <c r="I30" s="212"/>
      <c r="J30" s="212"/>
      <c r="K30" s="234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5" s="221" customFormat="1" ht="21.95" customHeight="1" x14ac:dyDescent="0.25">
      <c r="A31" s="212"/>
      <c r="B31" s="213"/>
      <c r="C31" s="233"/>
      <c r="D31" s="212"/>
      <c r="E31" s="231"/>
      <c r="F31" s="212"/>
      <c r="G31" s="212"/>
      <c r="H31" s="212"/>
      <c r="I31" s="212"/>
      <c r="J31" s="212"/>
      <c r="K31" s="234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</row>
    <row r="32" spans="1:25" s="221" customFormat="1" ht="21.95" customHeight="1" x14ac:dyDescent="0.25">
      <c r="A32" s="212"/>
      <c r="B32" s="213"/>
      <c r="C32" s="233"/>
      <c r="D32" s="212"/>
      <c r="E32" s="231"/>
      <c r="F32" s="212"/>
      <c r="G32" s="212"/>
      <c r="H32" s="212"/>
      <c r="I32" s="212"/>
      <c r="J32" s="212"/>
      <c r="K32" s="234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3" spans="1:25" s="221" customFormat="1" ht="21.95" customHeight="1" x14ac:dyDescent="0.25">
      <c r="A33" s="212"/>
      <c r="B33" s="213"/>
      <c r="C33" s="233"/>
      <c r="D33" s="212"/>
      <c r="E33" s="231"/>
      <c r="F33" s="212"/>
      <c r="G33" s="212"/>
      <c r="H33" s="212"/>
      <c r="I33" s="212"/>
      <c r="J33" s="212"/>
      <c r="K33" s="234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</row>
    <row r="34" spans="1:25" s="221" customFormat="1" ht="21.95" customHeight="1" x14ac:dyDescent="0.25">
      <c r="A34" s="212"/>
      <c r="B34" s="213"/>
      <c r="C34" s="233"/>
      <c r="D34" s="212"/>
      <c r="E34" s="231"/>
      <c r="F34" s="212"/>
      <c r="G34" s="212"/>
      <c r="H34" s="212"/>
      <c r="I34" s="212"/>
      <c r="J34" s="212"/>
      <c r="K34" s="234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</row>
    <row r="35" spans="1:25" s="221" customFormat="1" ht="21.95" customHeight="1" x14ac:dyDescent="0.25">
      <c r="A35" s="212"/>
      <c r="B35" s="213"/>
      <c r="C35" s="233"/>
      <c r="D35" s="212"/>
      <c r="E35" s="231"/>
      <c r="F35" s="212"/>
      <c r="G35" s="212"/>
      <c r="H35" s="212"/>
      <c r="I35" s="212"/>
      <c r="J35" s="212"/>
      <c r="K35" s="234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spans="1:25" s="221" customFormat="1" ht="24.95" customHeight="1" x14ac:dyDescent="0.25">
      <c r="B36" s="212"/>
      <c r="C36" s="233"/>
      <c r="D36" s="212"/>
      <c r="E36" s="231"/>
      <c r="F36" s="212"/>
      <c r="G36" s="212"/>
      <c r="H36" s="212"/>
      <c r="I36" s="212"/>
      <c r="J36" s="212"/>
      <c r="K36" s="234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</row>
    <row r="37" spans="1:25" s="221" customFormat="1" ht="24.95" customHeight="1" x14ac:dyDescent="0.25">
      <c r="B37" s="212"/>
      <c r="C37" s="233"/>
      <c r="D37" s="212"/>
      <c r="E37" s="231"/>
      <c r="F37" s="212"/>
      <c r="G37" s="212"/>
      <c r="H37" s="212"/>
      <c r="I37" s="212"/>
      <c r="J37" s="212"/>
      <c r="K37" s="234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</row>
    <row r="38" spans="1:25" ht="24.95" customHeight="1" x14ac:dyDescent="0.25">
      <c r="B38" s="236"/>
      <c r="C38" s="237"/>
      <c r="D38" s="238"/>
      <c r="E38" s="239"/>
      <c r="F38" s="238"/>
      <c r="G38" s="238"/>
      <c r="H38" s="238"/>
      <c r="I38" s="238"/>
      <c r="J38" s="238"/>
      <c r="K38" s="240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</row>
    <row r="39" spans="1:25" ht="24.95" customHeight="1" x14ac:dyDescent="0.25">
      <c r="B39" s="236"/>
      <c r="C39" s="237"/>
      <c r="D39" s="238"/>
      <c r="E39" s="239"/>
      <c r="F39" s="238"/>
      <c r="G39" s="238"/>
      <c r="H39" s="238"/>
      <c r="I39" s="238"/>
      <c r="J39" s="238"/>
      <c r="K39" s="240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</row>
    <row r="40" spans="1:25" ht="24.95" customHeight="1" x14ac:dyDescent="0.25">
      <c r="E40" s="243"/>
    </row>
    <row r="41" spans="1:25" ht="24.95" customHeight="1" x14ac:dyDescent="0.25">
      <c r="E41" s="243"/>
    </row>
    <row r="42" spans="1:25" x14ac:dyDescent="0.25">
      <c r="E42" s="243"/>
    </row>
    <row r="43" spans="1:25" x14ac:dyDescent="0.25">
      <c r="E43" s="243"/>
    </row>
  </sheetData>
  <mergeCells count="6">
    <mergeCell ref="I3:J3"/>
    <mergeCell ref="L4:M4"/>
    <mergeCell ref="P4:Q4"/>
    <mergeCell ref="S4:T4"/>
    <mergeCell ref="B1:Y1"/>
    <mergeCell ref="A2:X2"/>
  </mergeCells>
  <conditionalFormatting sqref="Q6:R6 G6:G11 I6:N11 Q7:Q11 R7:R25">
    <cfRule type="containsText" dxfId="1" priority="1" operator="containsText" text="M,GEN">
      <formula>NOT(ISERROR(SEARCH("M,GEN",G6)))</formula>
    </cfRule>
    <cfRule type="cellIs" dxfId="0" priority="2" operator="equal">
      <formula>"M,GEN"</formula>
    </cfRule>
  </conditionalFormatting>
  <dataValidations count="5">
    <dataValidation type="list" allowBlank="1" showInputMessage="1" showErrorMessage="1" sqref="G6:G30">
      <formula1>"M,F"</formula1>
    </dataValidation>
    <dataValidation type="list" allowBlank="1" showInputMessage="1" showErrorMessage="1" sqref="N6:N25">
      <formula1>"Gen,SC,ST,OBC,other"</formula1>
    </dataValidation>
    <dataValidation allowBlank="1" showInputMessage="1" showErrorMessage="1" promptTitle="DATE FORMAT" prompt="DD/MM/YYYY" sqref="H17:H25 E17:E39"/>
    <dataValidation allowBlank="1" showInputMessage="1" showErrorMessage="1" error="ENTER CORRECT DATE" promptTitle="DOB" prompt="ENTER DOB AS DD/MM/YYYY" sqref="H16"/>
    <dataValidation allowBlank="1" showInputMessage="1" showErrorMessage="1" promptTitle="NAME" prompt="ENTER NAME IN CAPITAL LETTERS" sqref="C4:C5 C17:C25"/>
  </dataValidations>
  <hyperlinks>
    <hyperlink ref="Y12" r:id="rId1"/>
    <hyperlink ref="Y19" r:id="rId2"/>
    <hyperlink ref="Y17" r:id="rId3"/>
    <hyperlink ref="Y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0"/>
  <sheetViews>
    <sheetView workbookViewId="0">
      <selection sqref="A1:XFD1048576"/>
    </sheetView>
  </sheetViews>
  <sheetFormatPr defaultColWidth="14.42578125" defaultRowHeight="12.75" x14ac:dyDescent="0.2"/>
  <cols>
    <col min="1" max="1" width="8.85546875" style="30" customWidth="1"/>
    <col min="2" max="2" width="28" style="30" customWidth="1"/>
    <col min="3" max="3" width="12.42578125" style="30" customWidth="1"/>
    <col min="4" max="4" width="12.42578125" style="34" customWidth="1"/>
    <col min="5" max="5" width="12.7109375" style="30" customWidth="1"/>
    <col min="6" max="6" width="11.28515625" style="34" customWidth="1"/>
    <col min="7" max="7" width="10.5703125" style="30" customWidth="1"/>
    <col min="8" max="8" width="9" style="34" customWidth="1"/>
    <col min="9" max="9" width="9.7109375" style="30" customWidth="1"/>
    <col min="10" max="10" width="9.85546875" style="34" customWidth="1"/>
    <col min="11" max="11" width="14.85546875" style="30" customWidth="1"/>
    <col min="12" max="12" width="13.85546875" style="34" customWidth="1"/>
    <col min="13" max="13" width="10.28515625" style="30" customWidth="1"/>
    <col min="14" max="14" width="8.85546875" style="30" customWidth="1"/>
    <col min="15" max="15" width="8.28515625" style="30" customWidth="1"/>
    <col min="16" max="16384" width="14.42578125" style="30"/>
  </cols>
  <sheetData>
    <row r="1" spans="1:31" ht="14.25" x14ac:dyDescent="0.2">
      <c r="A1" s="397" t="s">
        <v>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25" x14ac:dyDescent="0.2">
      <c r="A2" s="397" t="s">
        <v>57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25" x14ac:dyDescent="0.2">
      <c r="A3" s="400" t="s">
        <v>198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4.25" x14ac:dyDescent="0.2">
      <c r="A4" s="28" t="s">
        <v>4</v>
      </c>
      <c r="B4" s="28" t="s">
        <v>1</v>
      </c>
      <c r="C4" s="28" t="s">
        <v>5</v>
      </c>
      <c r="D4" s="28" t="s">
        <v>5</v>
      </c>
      <c r="E4" s="28" t="s">
        <v>6</v>
      </c>
      <c r="F4" s="28" t="s">
        <v>6</v>
      </c>
      <c r="G4" s="28" t="s">
        <v>7</v>
      </c>
      <c r="H4" s="28" t="s">
        <v>7</v>
      </c>
      <c r="I4" s="28" t="s">
        <v>8</v>
      </c>
      <c r="J4" s="28" t="s">
        <v>8</v>
      </c>
      <c r="K4" s="28" t="s">
        <v>9</v>
      </c>
      <c r="L4" s="28" t="s">
        <v>9</v>
      </c>
      <c r="M4" s="28" t="s">
        <v>2</v>
      </c>
      <c r="N4" s="28" t="s">
        <v>10</v>
      </c>
      <c r="O4" s="28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 x14ac:dyDescent="0.2">
      <c r="A5" s="28"/>
      <c r="B5" s="28"/>
      <c r="C5" s="29">
        <v>20</v>
      </c>
      <c r="D5" s="29">
        <v>10</v>
      </c>
      <c r="E5" s="29">
        <v>20</v>
      </c>
      <c r="F5" s="29">
        <f>E5/2</f>
        <v>10</v>
      </c>
      <c r="G5" s="29">
        <v>20</v>
      </c>
      <c r="H5" s="29">
        <f>G5/2</f>
        <v>10</v>
      </c>
      <c r="I5" s="29">
        <v>20</v>
      </c>
      <c r="J5" s="29">
        <f>I5/2</f>
        <v>10</v>
      </c>
      <c r="K5" s="29">
        <v>20</v>
      </c>
      <c r="L5" s="29">
        <f>K5/2</f>
        <v>10</v>
      </c>
      <c r="M5" s="31">
        <f>SUM(C5:K5)</f>
        <v>140</v>
      </c>
      <c r="N5" s="31">
        <f>M5*100/100</f>
        <v>140</v>
      </c>
      <c r="O5" s="2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" x14ac:dyDescent="0.25">
      <c r="A6" s="21">
        <v>1</v>
      </c>
      <c r="B6" s="24" t="s">
        <v>65</v>
      </c>
      <c r="C6" s="21">
        <v>15</v>
      </c>
      <c r="D6" s="21">
        <f>C6/2</f>
        <v>7.5</v>
      </c>
      <c r="E6" s="21">
        <v>16</v>
      </c>
      <c r="F6" s="35">
        <f t="shared" ref="F6:F25" si="0">E6/2</f>
        <v>8</v>
      </c>
      <c r="G6" s="21">
        <v>19</v>
      </c>
      <c r="H6" s="35">
        <f t="shared" ref="H6:H25" si="1">G6/2</f>
        <v>9.5</v>
      </c>
      <c r="I6" s="21">
        <v>19.5</v>
      </c>
      <c r="J6" s="35">
        <f t="shared" ref="J6:J25" si="2">I6/2</f>
        <v>9.75</v>
      </c>
      <c r="K6" s="21">
        <v>18</v>
      </c>
      <c r="L6" s="35">
        <f>K6/2</f>
        <v>9</v>
      </c>
      <c r="M6" s="31">
        <f>SUM(C6:L6)</f>
        <v>131.25</v>
      </c>
      <c r="N6" s="31">
        <f t="shared" ref="N6:N25" si="3">M6*100/100</f>
        <v>131.25</v>
      </c>
      <c r="O6" s="22" t="str">
        <f>IF(N6&gt;=91,"A1",IF(N6&gt;=81,"A2",IF(N6&gt;=71,"B1",IF(N6&gt;=61,"B2",IF(N6&gt;=51,"C1",IF(N6&gt;=41,"C2",IF(N6&gt;=33,"D","E")))))))</f>
        <v>A1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" x14ac:dyDescent="0.25">
      <c r="A7" s="21">
        <v>2</v>
      </c>
      <c r="B7" s="25" t="s">
        <v>75</v>
      </c>
      <c r="C7" s="21">
        <v>14</v>
      </c>
      <c r="D7" s="21">
        <f t="shared" ref="D7:D25" si="4">C7/2</f>
        <v>7</v>
      </c>
      <c r="E7" s="21">
        <v>19.5</v>
      </c>
      <c r="F7" s="35">
        <f t="shared" si="0"/>
        <v>9.75</v>
      </c>
      <c r="G7" s="21">
        <v>20</v>
      </c>
      <c r="H7" s="35">
        <f t="shared" si="1"/>
        <v>10</v>
      </c>
      <c r="I7" s="21">
        <v>14</v>
      </c>
      <c r="J7" s="35">
        <v>7</v>
      </c>
      <c r="K7" s="21">
        <v>11.5</v>
      </c>
      <c r="L7" s="35">
        <f t="shared" ref="L7:L25" si="5">K7/2</f>
        <v>5.75</v>
      </c>
      <c r="M7" s="31">
        <f>SUM(C7:L7)</f>
        <v>118.5</v>
      </c>
      <c r="N7" s="31">
        <f t="shared" si="3"/>
        <v>118.5</v>
      </c>
      <c r="O7" s="22" t="str">
        <f t="shared" ref="O7:O25" si="6">IF(N7&gt;=91,"A1",IF(N7&gt;=81,"A2",IF(N7&gt;=71,"B1",IF(N7&gt;=61,"B2",IF(N7&gt;=51,"C1",IF(N7&gt;=41,"C2",IF(N7&gt;=33,"D","E")))))))</f>
        <v>A1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 x14ac:dyDescent="0.25">
      <c r="A8" s="21">
        <v>3</v>
      </c>
      <c r="B8" s="25" t="s">
        <v>82</v>
      </c>
      <c r="C8" s="21">
        <v>19.5</v>
      </c>
      <c r="D8" s="21">
        <f t="shared" si="4"/>
        <v>9.75</v>
      </c>
      <c r="E8" s="21">
        <v>19</v>
      </c>
      <c r="F8" s="35">
        <f t="shared" si="0"/>
        <v>9.5</v>
      </c>
      <c r="G8" s="21">
        <v>16</v>
      </c>
      <c r="H8" s="35">
        <f t="shared" si="1"/>
        <v>8</v>
      </c>
      <c r="I8" s="21">
        <v>13</v>
      </c>
      <c r="J8" s="35">
        <f t="shared" si="2"/>
        <v>6.5</v>
      </c>
      <c r="K8" s="21">
        <v>16</v>
      </c>
      <c r="L8" s="35">
        <f t="shared" si="5"/>
        <v>8</v>
      </c>
      <c r="M8" s="31">
        <f t="shared" ref="M8:M25" si="7">SUM(C8:K8)</f>
        <v>117.25</v>
      </c>
      <c r="N8" s="31">
        <f t="shared" si="3"/>
        <v>117.25</v>
      </c>
      <c r="O8" s="22" t="str">
        <f t="shared" si="6"/>
        <v>A1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" x14ac:dyDescent="0.25">
      <c r="A9" s="21">
        <v>4</v>
      </c>
      <c r="B9" s="25" t="s">
        <v>89</v>
      </c>
      <c r="C9" s="21">
        <v>19.5</v>
      </c>
      <c r="D9" s="21">
        <f t="shared" si="4"/>
        <v>9.75</v>
      </c>
      <c r="E9" s="21">
        <v>18.5</v>
      </c>
      <c r="F9" s="35">
        <f t="shared" si="0"/>
        <v>9.25</v>
      </c>
      <c r="G9" s="21">
        <v>15</v>
      </c>
      <c r="H9" s="35">
        <f t="shared" si="1"/>
        <v>7.5</v>
      </c>
      <c r="I9" s="21">
        <v>19.5</v>
      </c>
      <c r="J9" s="35">
        <f t="shared" si="2"/>
        <v>9.75</v>
      </c>
      <c r="K9" s="21">
        <v>18</v>
      </c>
      <c r="L9" s="35">
        <f t="shared" si="5"/>
        <v>9</v>
      </c>
      <c r="M9" s="31">
        <f t="shared" si="7"/>
        <v>126.75</v>
      </c>
      <c r="N9" s="31">
        <f t="shared" si="3"/>
        <v>126.75</v>
      </c>
      <c r="O9" s="22" t="str">
        <f t="shared" si="6"/>
        <v>A1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8.5" x14ac:dyDescent="0.25">
      <c r="A10" s="21">
        <v>5</v>
      </c>
      <c r="B10" s="25" t="s">
        <v>95</v>
      </c>
      <c r="C10" s="21">
        <v>19.5</v>
      </c>
      <c r="D10" s="21">
        <f t="shared" si="4"/>
        <v>9.75</v>
      </c>
      <c r="E10" s="21">
        <v>19</v>
      </c>
      <c r="F10" s="35">
        <f t="shared" si="0"/>
        <v>9.5</v>
      </c>
      <c r="G10" s="21">
        <v>20</v>
      </c>
      <c r="H10" s="35">
        <f t="shared" si="1"/>
        <v>10</v>
      </c>
      <c r="I10" s="21">
        <v>19.5</v>
      </c>
      <c r="J10" s="35">
        <f t="shared" si="2"/>
        <v>9.75</v>
      </c>
      <c r="K10" s="21">
        <v>20</v>
      </c>
      <c r="L10" s="35">
        <f t="shared" si="5"/>
        <v>10</v>
      </c>
      <c r="M10" s="31">
        <f t="shared" si="7"/>
        <v>137</v>
      </c>
      <c r="N10" s="31">
        <f t="shared" si="3"/>
        <v>137</v>
      </c>
      <c r="O10" s="22" t="str">
        <f t="shared" si="6"/>
        <v>A1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" x14ac:dyDescent="0.25">
      <c r="A11" s="21">
        <v>6</v>
      </c>
      <c r="B11" s="25" t="s">
        <v>101</v>
      </c>
      <c r="C11" s="21">
        <v>18.5</v>
      </c>
      <c r="D11" s="21">
        <f t="shared" si="4"/>
        <v>9.25</v>
      </c>
      <c r="E11" s="21">
        <v>19</v>
      </c>
      <c r="F11" s="35">
        <f t="shared" si="0"/>
        <v>9.5</v>
      </c>
      <c r="G11" s="21">
        <v>10.5</v>
      </c>
      <c r="H11" s="35">
        <f t="shared" si="1"/>
        <v>5.25</v>
      </c>
      <c r="I11" s="21">
        <v>19.5</v>
      </c>
      <c r="J11" s="35">
        <f t="shared" si="2"/>
        <v>9.75</v>
      </c>
      <c r="K11" s="21">
        <v>16</v>
      </c>
      <c r="L11" s="35">
        <f t="shared" si="5"/>
        <v>8</v>
      </c>
      <c r="M11" s="31">
        <f t="shared" si="7"/>
        <v>117.25</v>
      </c>
      <c r="N11" s="31">
        <f t="shared" si="3"/>
        <v>117.25</v>
      </c>
      <c r="O11" s="22" t="str">
        <f t="shared" si="6"/>
        <v>A1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" x14ac:dyDescent="0.25">
      <c r="A12" s="21">
        <v>7</v>
      </c>
      <c r="B12" s="25" t="s">
        <v>109</v>
      </c>
      <c r="C12" s="21">
        <v>11.5</v>
      </c>
      <c r="D12" s="21">
        <f t="shared" si="4"/>
        <v>5.75</v>
      </c>
      <c r="E12" s="21">
        <v>15</v>
      </c>
      <c r="F12" s="35">
        <f t="shared" si="0"/>
        <v>7.5</v>
      </c>
      <c r="G12" s="21">
        <v>1</v>
      </c>
      <c r="H12" s="35">
        <f t="shared" si="1"/>
        <v>0.5</v>
      </c>
      <c r="I12" s="21">
        <v>7.5</v>
      </c>
      <c r="J12" s="35">
        <f t="shared" si="2"/>
        <v>3.75</v>
      </c>
      <c r="K12" s="21">
        <v>10</v>
      </c>
      <c r="L12" s="35">
        <f t="shared" si="5"/>
        <v>5</v>
      </c>
      <c r="M12" s="31">
        <f t="shared" si="7"/>
        <v>62.5</v>
      </c>
      <c r="N12" s="31">
        <f t="shared" si="3"/>
        <v>62.5</v>
      </c>
      <c r="O12" s="22" t="str">
        <f t="shared" si="6"/>
        <v>B2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x14ac:dyDescent="0.25">
      <c r="A13" s="21">
        <v>8</v>
      </c>
      <c r="B13" s="25" t="s">
        <v>116</v>
      </c>
      <c r="C13" s="21">
        <v>18</v>
      </c>
      <c r="D13" s="21">
        <f t="shared" si="4"/>
        <v>9</v>
      </c>
      <c r="E13" s="21">
        <v>19.5</v>
      </c>
      <c r="F13" s="35">
        <f t="shared" si="0"/>
        <v>9.75</v>
      </c>
      <c r="G13" s="21">
        <v>11</v>
      </c>
      <c r="H13" s="35">
        <f t="shared" si="1"/>
        <v>5.5</v>
      </c>
      <c r="I13" s="21">
        <v>18.5</v>
      </c>
      <c r="J13" s="35">
        <f t="shared" si="2"/>
        <v>9.25</v>
      </c>
      <c r="K13" s="21">
        <v>18.5</v>
      </c>
      <c r="L13" s="35">
        <f t="shared" si="5"/>
        <v>9.25</v>
      </c>
      <c r="M13" s="31">
        <f t="shared" si="7"/>
        <v>119</v>
      </c>
      <c r="N13" s="31">
        <f t="shared" si="3"/>
        <v>119</v>
      </c>
      <c r="O13" s="22" t="str">
        <f t="shared" si="6"/>
        <v>A1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x14ac:dyDescent="0.25">
      <c r="A14" s="21">
        <v>9</v>
      </c>
      <c r="B14" s="25" t="s">
        <v>122</v>
      </c>
      <c r="C14" s="21">
        <v>19.5</v>
      </c>
      <c r="D14" s="21">
        <f t="shared" si="4"/>
        <v>9.75</v>
      </c>
      <c r="E14" s="21">
        <v>19.5</v>
      </c>
      <c r="F14" s="35">
        <f t="shared" si="0"/>
        <v>9.75</v>
      </c>
      <c r="G14" s="21">
        <v>19</v>
      </c>
      <c r="H14" s="35">
        <f t="shared" si="1"/>
        <v>9.5</v>
      </c>
      <c r="I14" s="21">
        <v>18</v>
      </c>
      <c r="J14" s="35">
        <f t="shared" si="2"/>
        <v>9</v>
      </c>
      <c r="K14" s="21">
        <v>19.5</v>
      </c>
      <c r="L14" s="35">
        <f t="shared" si="5"/>
        <v>9.75</v>
      </c>
      <c r="M14" s="31">
        <f t="shared" si="7"/>
        <v>133.5</v>
      </c>
      <c r="N14" s="31">
        <f t="shared" si="3"/>
        <v>133.5</v>
      </c>
      <c r="O14" s="22" t="str">
        <f t="shared" si="6"/>
        <v>A1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x14ac:dyDescent="0.25">
      <c r="A15" s="21">
        <v>10</v>
      </c>
      <c r="B15" s="25" t="s">
        <v>129</v>
      </c>
      <c r="C15" s="21">
        <v>17.5</v>
      </c>
      <c r="D15" s="21">
        <f t="shared" si="4"/>
        <v>8.75</v>
      </c>
      <c r="E15" s="21">
        <v>19.5</v>
      </c>
      <c r="F15" s="35">
        <f t="shared" si="0"/>
        <v>9.75</v>
      </c>
      <c r="G15" s="21">
        <v>17.5</v>
      </c>
      <c r="H15" s="35">
        <f t="shared" si="1"/>
        <v>8.75</v>
      </c>
      <c r="I15" s="21">
        <v>9</v>
      </c>
      <c r="J15" s="35">
        <f t="shared" si="2"/>
        <v>4.5</v>
      </c>
      <c r="K15" s="21">
        <v>11</v>
      </c>
      <c r="L15" s="35">
        <f t="shared" si="5"/>
        <v>5.5</v>
      </c>
      <c r="M15" s="31">
        <f t="shared" si="7"/>
        <v>106.25</v>
      </c>
      <c r="N15" s="31">
        <f t="shared" si="3"/>
        <v>106.25</v>
      </c>
      <c r="O15" s="22" t="str">
        <f t="shared" si="6"/>
        <v>A1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x14ac:dyDescent="0.25">
      <c r="A16" s="21">
        <v>11</v>
      </c>
      <c r="B16" s="25" t="s">
        <v>136</v>
      </c>
      <c r="C16" s="21">
        <v>18.5</v>
      </c>
      <c r="D16" s="21">
        <f t="shared" si="4"/>
        <v>9.25</v>
      </c>
      <c r="E16" s="21">
        <v>15.5</v>
      </c>
      <c r="F16" s="35">
        <f t="shared" si="0"/>
        <v>7.75</v>
      </c>
      <c r="G16" s="21">
        <v>15.5</v>
      </c>
      <c r="H16" s="35">
        <f t="shared" si="1"/>
        <v>7.75</v>
      </c>
      <c r="I16" s="21">
        <v>15.5</v>
      </c>
      <c r="J16" s="35">
        <f t="shared" si="2"/>
        <v>7.75</v>
      </c>
      <c r="K16" s="21">
        <v>19.5</v>
      </c>
      <c r="L16" s="35">
        <f t="shared" si="5"/>
        <v>9.75</v>
      </c>
      <c r="M16" s="31">
        <f t="shared" si="7"/>
        <v>117</v>
      </c>
      <c r="N16" s="31">
        <f t="shared" si="3"/>
        <v>117</v>
      </c>
      <c r="O16" s="22" t="str">
        <f t="shared" si="6"/>
        <v>A1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x14ac:dyDescent="0.25">
      <c r="A17" s="21">
        <v>12</v>
      </c>
      <c r="B17" s="25" t="s">
        <v>143</v>
      </c>
      <c r="C17" s="21">
        <v>10.5</v>
      </c>
      <c r="D17" s="21">
        <f t="shared" si="4"/>
        <v>5.25</v>
      </c>
      <c r="E17" s="21">
        <v>14</v>
      </c>
      <c r="F17" s="35">
        <f t="shared" si="0"/>
        <v>7</v>
      </c>
      <c r="G17" s="21">
        <v>13.5</v>
      </c>
      <c r="H17" s="35">
        <f t="shared" si="1"/>
        <v>6.75</v>
      </c>
      <c r="I17" s="21">
        <v>9</v>
      </c>
      <c r="J17" s="35">
        <f t="shared" si="2"/>
        <v>4.5</v>
      </c>
      <c r="K17" s="21">
        <v>15</v>
      </c>
      <c r="L17" s="35">
        <f t="shared" si="5"/>
        <v>7.5</v>
      </c>
      <c r="M17" s="31">
        <f t="shared" si="7"/>
        <v>85.5</v>
      </c>
      <c r="N17" s="31">
        <f t="shared" si="3"/>
        <v>85.5</v>
      </c>
      <c r="O17" s="22" t="str">
        <f t="shared" si="6"/>
        <v>A2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x14ac:dyDescent="0.25">
      <c r="A18" s="21">
        <v>13</v>
      </c>
      <c r="B18" s="25" t="s">
        <v>150</v>
      </c>
      <c r="C18" s="21">
        <v>12.5</v>
      </c>
      <c r="D18" s="21">
        <f t="shared" si="4"/>
        <v>6.25</v>
      </c>
      <c r="E18" s="21">
        <v>15.5</v>
      </c>
      <c r="F18" s="35">
        <f t="shared" si="0"/>
        <v>7.75</v>
      </c>
      <c r="G18" s="21">
        <v>10.5</v>
      </c>
      <c r="H18" s="35">
        <f t="shared" si="1"/>
        <v>5.25</v>
      </c>
      <c r="I18" s="21">
        <v>11</v>
      </c>
      <c r="J18" s="35">
        <f t="shared" si="2"/>
        <v>5.5</v>
      </c>
      <c r="K18" s="21">
        <v>10.5</v>
      </c>
      <c r="L18" s="35">
        <f t="shared" si="5"/>
        <v>5.25</v>
      </c>
      <c r="M18" s="31">
        <f t="shared" si="7"/>
        <v>84.75</v>
      </c>
      <c r="N18" s="31">
        <f t="shared" si="3"/>
        <v>84.75</v>
      </c>
      <c r="O18" s="22" t="str">
        <f t="shared" si="6"/>
        <v>A2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x14ac:dyDescent="0.25">
      <c r="A19" s="21">
        <v>14</v>
      </c>
      <c r="B19" s="25" t="s">
        <v>157</v>
      </c>
      <c r="C19" s="21">
        <v>15.5</v>
      </c>
      <c r="D19" s="21">
        <f t="shared" si="4"/>
        <v>7.75</v>
      </c>
      <c r="E19" s="21">
        <v>10.5</v>
      </c>
      <c r="F19" s="35">
        <f t="shared" si="0"/>
        <v>5.25</v>
      </c>
      <c r="G19" s="21">
        <v>9</v>
      </c>
      <c r="H19" s="35">
        <f t="shared" si="1"/>
        <v>4.5</v>
      </c>
      <c r="I19" s="21">
        <v>8.5</v>
      </c>
      <c r="J19" s="35">
        <f t="shared" si="2"/>
        <v>4.25</v>
      </c>
      <c r="K19" s="21">
        <v>11.5</v>
      </c>
      <c r="L19" s="35">
        <f t="shared" si="5"/>
        <v>5.75</v>
      </c>
      <c r="M19" s="31">
        <f t="shared" si="7"/>
        <v>76.75</v>
      </c>
      <c r="N19" s="31">
        <f t="shared" si="3"/>
        <v>76.75</v>
      </c>
      <c r="O19" s="22" t="str">
        <f t="shared" si="6"/>
        <v>B1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8.5" x14ac:dyDescent="0.25">
      <c r="A20" s="21">
        <v>15</v>
      </c>
      <c r="B20" s="25" t="s">
        <v>229</v>
      </c>
      <c r="C20" s="21">
        <v>8.5</v>
      </c>
      <c r="D20" s="21">
        <f t="shared" si="4"/>
        <v>4.25</v>
      </c>
      <c r="E20" s="21">
        <v>4.5</v>
      </c>
      <c r="F20" s="35">
        <f t="shared" si="0"/>
        <v>2.25</v>
      </c>
      <c r="G20" s="21">
        <v>5.5</v>
      </c>
      <c r="H20" s="35">
        <f t="shared" si="1"/>
        <v>2.75</v>
      </c>
      <c r="I20" s="21">
        <v>5</v>
      </c>
      <c r="J20" s="35">
        <f t="shared" si="2"/>
        <v>2.5</v>
      </c>
      <c r="K20" s="21">
        <v>5</v>
      </c>
      <c r="L20" s="35">
        <f t="shared" si="5"/>
        <v>2.5</v>
      </c>
      <c r="M20" s="31">
        <f t="shared" si="7"/>
        <v>40.25</v>
      </c>
      <c r="N20" s="31">
        <f t="shared" si="3"/>
        <v>40.25</v>
      </c>
      <c r="O20" s="22" t="str">
        <f t="shared" si="6"/>
        <v>D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x14ac:dyDescent="0.25">
      <c r="A21" s="21">
        <v>16</v>
      </c>
      <c r="B21" s="25" t="s">
        <v>167</v>
      </c>
      <c r="C21" s="21">
        <v>17.5</v>
      </c>
      <c r="D21" s="21">
        <f t="shared" si="4"/>
        <v>8.75</v>
      </c>
      <c r="E21" s="21">
        <v>17</v>
      </c>
      <c r="F21" s="35">
        <f t="shared" si="0"/>
        <v>8.5</v>
      </c>
      <c r="G21" s="21">
        <v>10.5</v>
      </c>
      <c r="H21" s="35">
        <f t="shared" si="1"/>
        <v>5.25</v>
      </c>
      <c r="I21" s="21">
        <v>14</v>
      </c>
      <c r="J21" s="35">
        <f t="shared" si="2"/>
        <v>7</v>
      </c>
      <c r="K21" s="21">
        <v>16</v>
      </c>
      <c r="L21" s="35">
        <f t="shared" si="5"/>
        <v>8</v>
      </c>
      <c r="M21" s="31">
        <f t="shared" si="7"/>
        <v>104.5</v>
      </c>
      <c r="N21" s="31">
        <f t="shared" si="3"/>
        <v>104.5</v>
      </c>
      <c r="O21" s="22" t="str">
        <f t="shared" si="6"/>
        <v>A1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x14ac:dyDescent="0.25">
      <c r="A22" s="21">
        <v>17</v>
      </c>
      <c r="B22" s="25" t="s">
        <v>173</v>
      </c>
      <c r="C22" s="21">
        <v>15.5</v>
      </c>
      <c r="D22" s="21">
        <f t="shared" si="4"/>
        <v>7.75</v>
      </c>
      <c r="E22" s="21">
        <v>19.5</v>
      </c>
      <c r="F22" s="35">
        <f t="shared" si="0"/>
        <v>9.75</v>
      </c>
      <c r="G22" s="21">
        <v>16.5</v>
      </c>
      <c r="H22" s="35">
        <f t="shared" si="1"/>
        <v>8.25</v>
      </c>
      <c r="I22" s="21">
        <v>9</v>
      </c>
      <c r="J22" s="35">
        <f t="shared" si="2"/>
        <v>4.5</v>
      </c>
      <c r="K22" s="21">
        <v>13.5</v>
      </c>
      <c r="L22" s="35">
        <f t="shared" si="5"/>
        <v>6.75</v>
      </c>
      <c r="M22" s="31">
        <f t="shared" si="7"/>
        <v>104.25</v>
      </c>
      <c r="N22" s="31">
        <f t="shared" si="3"/>
        <v>104.25</v>
      </c>
      <c r="O22" s="22" t="str">
        <f t="shared" si="6"/>
        <v>A1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8.5" x14ac:dyDescent="0.25">
      <c r="A23" s="21">
        <v>18</v>
      </c>
      <c r="B23" s="25" t="s">
        <v>178</v>
      </c>
      <c r="C23" s="21">
        <v>19.5</v>
      </c>
      <c r="D23" s="21">
        <f t="shared" si="4"/>
        <v>9.75</v>
      </c>
      <c r="E23" s="21">
        <v>19</v>
      </c>
      <c r="F23" s="35">
        <f t="shared" si="0"/>
        <v>9.5</v>
      </c>
      <c r="G23" s="21">
        <v>19</v>
      </c>
      <c r="H23" s="35">
        <f t="shared" si="1"/>
        <v>9.5</v>
      </c>
      <c r="I23" s="21">
        <v>17</v>
      </c>
      <c r="J23" s="35">
        <f t="shared" si="2"/>
        <v>8.5</v>
      </c>
      <c r="K23" s="21">
        <v>19</v>
      </c>
      <c r="L23" s="35">
        <f t="shared" si="5"/>
        <v>9.5</v>
      </c>
      <c r="M23" s="31">
        <f t="shared" si="7"/>
        <v>130.75</v>
      </c>
      <c r="N23" s="31">
        <f t="shared" si="3"/>
        <v>130.75</v>
      </c>
      <c r="O23" s="22" t="str">
        <f t="shared" si="6"/>
        <v>A1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8.5" x14ac:dyDescent="0.25">
      <c r="A24" s="21">
        <v>19</v>
      </c>
      <c r="B24" s="25" t="s">
        <v>184</v>
      </c>
      <c r="C24" s="21">
        <v>15.5</v>
      </c>
      <c r="D24" s="21">
        <f t="shared" si="4"/>
        <v>7.75</v>
      </c>
      <c r="E24" s="21">
        <v>18.5</v>
      </c>
      <c r="F24" s="35">
        <f t="shared" si="0"/>
        <v>9.25</v>
      </c>
      <c r="G24" s="21">
        <v>16.5</v>
      </c>
      <c r="H24" s="35">
        <f t="shared" si="1"/>
        <v>8.25</v>
      </c>
      <c r="I24" s="21">
        <v>16</v>
      </c>
      <c r="J24" s="35">
        <f t="shared" si="2"/>
        <v>8</v>
      </c>
      <c r="K24" s="21">
        <v>12</v>
      </c>
      <c r="L24" s="35">
        <f t="shared" si="5"/>
        <v>6</v>
      </c>
      <c r="M24" s="31">
        <f t="shared" si="7"/>
        <v>111.75</v>
      </c>
      <c r="N24" s="31">
        <f t="shared" si="3"/>
        <v>111.75</v>
      </c>
      <c r="O24" s="22" t="str">
        <f t="shared" si="6"/>
        <v>A1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" x14ac:dyDescent="0.25">
      <c r="A25" s="21">
        <v>20</v>
      </c>
      <c r="B25" s="25" t="s">
        <v>191</v>
      </c>
      <c r="C25" s="21">
        <v>18</v>
      </c>
      <c r="D25" s="21">
        <f t="shared" si="4"/>
        <v>9</v>
      </c>
      <c r="E25" s="21">
        <v>19</v>
      </c>
      <c r="F25" s="35">
        <f t="shared" si="0"/>
        <v>9.5</v>
      </c>
      <c r="G25" s="21">
        <v>17.5</v>
      </c>
      <c r="H25" s="35">
        <f t="shared" si="1"/>
        <v>8.75</v>
      </c>
      <c r="I25" s="21">
        <v>17</v>
      </c>
      <c r="J25" s="29">
        <f t="shared" si="2"/>
        <v>8.5</v>
      </c>
      <c r="K25" s="21">
        <v>17</v>
      </c>
      <c r="L25" s="35">
        <f t="shared" si="5"/>
        <v>8.5</v>
      </c>
      <c r="M25" s="31">
        <f t="shared" si="7"/>
        <v>124.25</v>
      </c>
      <c r="N25" s="31">
        <f t="shared" si="3"/>
        <v>124.25</v>
      </c>
      <c r="O25" s="22" t="str">
        <f t="shared" si="6"/>
        <v>A1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4.2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4.25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4.2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4.2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4.2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4.25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4.25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4.25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4.25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4.25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4.25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4.25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4.25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4.25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4.25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4.25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4.2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4.2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4.2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4.2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4.2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4.2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4.2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4.2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4.2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4.2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4.2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4.2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4.2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4.2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4.2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4.2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4.2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4.2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4.2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4.2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4.2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4.2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4.2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4.2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4.2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4.2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4.2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4.2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4.2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4.2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4.2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4.2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4.2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4.2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4.2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4.2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4.2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4.2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4.2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4.2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4.2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4.2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4.2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4.2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4.2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4.2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4.2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4.2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4.2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4.2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4.2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4.2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4.2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4.2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4.2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4.2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4.2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4.2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4.2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4.2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4.2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4.2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4.2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4.2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4.2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4.2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4.2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4.2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4.2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4.2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4.2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4.2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4.2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4.2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4.2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4.2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4.2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4.2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4.2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4.2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4.2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4.2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4.2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4.2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4.2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4.2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4.2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4.2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4.2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4.2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4.2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4.2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4.2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4.2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4.2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4.2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4.2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4.2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4.2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4.2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4.2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4.2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4.2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4.2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4.2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4.2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4.2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4.2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4.2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4.2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4.2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4.2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4.2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4.2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4.2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4.2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4.2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4.2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4.2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4.2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4.2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4.2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4.2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4.2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4.2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4.2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4.2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4.2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4.2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4.2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4.2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4.2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4.2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4.2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4.2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4.2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4.2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4.2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4.2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4.2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4.2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4.2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4.2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4.2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4.2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4.2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4.2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4.2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4.2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4.2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4.2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4.2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4.2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4.2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4.2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4.2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4.2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4.2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4.2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4.2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4.2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4.2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4.2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4.2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4.2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4.2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4.2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4.2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4.2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4.2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4.2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4.2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4.2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4.2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4.2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4.2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4.2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4.2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4.2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4.2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4.2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4.2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4.2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4.2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4.2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4.2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4.2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4.2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4.2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4.2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4.2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4.2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4.2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4.2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4.2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4.2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4.2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4.2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4.2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4.2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4.2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4.2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4.2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4.2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4.2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4.2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4.2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4.2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4.2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4.2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4.2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4.2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4.2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4.2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4.2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4.2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4.2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4.2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4.2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4.2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4.2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4.2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4.2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4.2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4.2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4.2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4.2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4.2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4.2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4.2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4.2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4.2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4.2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4.2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4.2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4.2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4.2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4.2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4.2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4.2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4.2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4.2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4.2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4.2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4.2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4.2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4.2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4.2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4.2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4.2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4.2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4.2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4.2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4.2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4.2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4.2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4.2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4.2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4.2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4.2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4.2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4.2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4.2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4.2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4.2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4.2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4.2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4.2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4.2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4.2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4.2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4.2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4.2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4.2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4.2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4.2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4.2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4.2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4.2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4.2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4.2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4.2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4.2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4.2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4.2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4.2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4.2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4.2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4.2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4.2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4.2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4.2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4.2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4.2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4.2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4.2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4.2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4.2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4.2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4.2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4.2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4.2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4.2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4.2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4.2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4.2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4.2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4.2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4.2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4.2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4.2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4.2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4.2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4.2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4.2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4.2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4.2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4.2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4.2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4.2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4.2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4.2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4.2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4.2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4.2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4.2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4.2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4.2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4.2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4.2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4.2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4.2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4.2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4.2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4.2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4.2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4.2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4.2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4.2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4.2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4.2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4.2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4.2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4.2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4.2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4.2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4.2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4.2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4.2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4.2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4.2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4.2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4.2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4.2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4.2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4.2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4.2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4.2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4.2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4.2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4.2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4.2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4.2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4.2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4.2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4.2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4.2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4.2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4.2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4.2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4.2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4.2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4.2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4.2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4.2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4.2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4.2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4.2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4.2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4.2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4.2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4.2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4.2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4.2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4.2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4.2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4.2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4.2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4.2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4.2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4.2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4.2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4.2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4.2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4.2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4.2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4.2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4.2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4.2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4.2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4.2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4.2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4.2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4.2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4.2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4.2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4.2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4.2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4.2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4.2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4.2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4.2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4.2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4.2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4.2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4.2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4.2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4.2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4.2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4.2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4.2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4.2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4.2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4.2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4.2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4.2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4.2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4.2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4.2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4.2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4.2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4.2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4.2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4.2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4.2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4.2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4.2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4.2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4.2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4.2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4.2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4.2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4.2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4.2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4.2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4.2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4.2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4.2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4.2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4.2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4.2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4.2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4.2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4.2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4.2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4.2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4.2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4.2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4.2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4.2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4.2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4.2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4.2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4.2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4.2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4.2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4.2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4.2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4.2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4.2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4.2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4.2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4.2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4.2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4.2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4.2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4.2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4.2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4.2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4.2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4.2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4.2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4.2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4.2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4.2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4.2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4.2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4.2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4.2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4.2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4.2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4.2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4.2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4.2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4.2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4.2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4.2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4.2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4.2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4.2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4.2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4.2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4.2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4.2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4.2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4.2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4.2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4.2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4.2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4.2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4.2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4.2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4.2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4.2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4.2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4.2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4.2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4.2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4.2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4.2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4.2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4.2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4.2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4.2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4.2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4.2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4.2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4.2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4.2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4.2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4.2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4.2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4.2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4.2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4.2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4.2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4.2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4.2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4.2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4.2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4.2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4.2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4.2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4.2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4.2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4.2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4.2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4.2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4.2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4.2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4.2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4.2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4.2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4.2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4.2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4.2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4.2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4.2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4.2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4.2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4.2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4.2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4.2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4.2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4.2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4.2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4.2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4.2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4.2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4.2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4.2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4.2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4.2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4.2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4.2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4.2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4.2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4.2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4.2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4.2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4.2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4.2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4.2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4.2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4.2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4.2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4.2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4.2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4.2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4.2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4.2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4.2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4.2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4.2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4.2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4.2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4.2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4.2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4.2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4.2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4.2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4.2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4.2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4.2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4.2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4.2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4.2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4.2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4.2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4.2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4.2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4.2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4.2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4.2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4.2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4.2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4.2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4.2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4.2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4.2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4.2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4.2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4.2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4.2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4.2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4.2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4.2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4.2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4.2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4.2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4.2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4.2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4.2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4.2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4.2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4.2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4.2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4.2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4.2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4.2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4.2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4.2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4.2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4.2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4.2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4.2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4.2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4.2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4.2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4.2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4.2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4.2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4.2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4.2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4.2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4.2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4.2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4.2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4.2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4.2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4.2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4.2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4.2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4.2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4.2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4.2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4.2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4.2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4.2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4.2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4.2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4.2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4.2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4.2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4.2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4.2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4.2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4.2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4.2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4.2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4.2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4.2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4.2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4.2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4.2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4.2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4.2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4.2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4.2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4.2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4.2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4.2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4.2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4.2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4.2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4.2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4.2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4.2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4.2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4.2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4.2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4.2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4.2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4.2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4.2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4.2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4.2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4.2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4.2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4.2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4.2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4.2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4.2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4.2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4.2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4.2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4.2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4.2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4.2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4.2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4.2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4.2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4.2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4.2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4.2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4.2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4.2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4.2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4.2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4.2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4.2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4.2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4.2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4.2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4.2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4.2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4.2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4.2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4.2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4.2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4.2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4.2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4.2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4.2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4.2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4.2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4.2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4.2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4.2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4.2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4.2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4.2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4.2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4.2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4.2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4.2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4.2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4.2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4.2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4.2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4.2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4.2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4.2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4.2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4.2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4.2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4.2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4.2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4.2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4.2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4.2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4.2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4.2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4.2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4.2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4.2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4.2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4.2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4.2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4.2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4.2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4.2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4.2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4.2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4.2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4.2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4.2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4.2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4.2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4.2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4.2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4.2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4.2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4.2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4.2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4.2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4.2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4.2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4.2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4.2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4.2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4.2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4.2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4.2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4.2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4.2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4.2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4.2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4.2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4.2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4.2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4.2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4.2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4.2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4.2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4.2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4.2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4.2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4.2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4.2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4.2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4.2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4.2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4.2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4.2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4.2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4.2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4.2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4.2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4.2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4.2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4.2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4.2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4.2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4.2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4.2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4.2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4.2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4.2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4.2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4.2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4.2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4.2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4.2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4.2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4.2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4.2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4.2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4.2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4.2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4.2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4.2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4.2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4.2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4.2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4.2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4.2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4.2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4.2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4.2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4.2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4.2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4.2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4.2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4.2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4.2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4.2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4.2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4.2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4.2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4.2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4.2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4.2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4.2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4.2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4.2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4.2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4.2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4.2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4.2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4.2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4.2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4.2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4.2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4.2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4.2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4.2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4.2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4.2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4.2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4.2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4.2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4.2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4.2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4.2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4.2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4.2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4.2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4.2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4.2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4.2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4.2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4.2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4.2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4.2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4.2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4.2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4.2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4.2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4.2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4.2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4.2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4.2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4.2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4.2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4.2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4.2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4.2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4.2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4.2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4.2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4.2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4.2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4.2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4.2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4.2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4.2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4.2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4.2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4.2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4.2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4.2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4.2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4.2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4.2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4.2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4.2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4.2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4.2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4.2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4.2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4.2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4.2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4.2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4.2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4.2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4.2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4.2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4.2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</sheetData>
  <mergeCells count="3">
    <mergeCell ref="A1:O1"/>
    <mergeCell ref="A2:O2"/>
    <mergeCell ref="A3:O3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08" workbookViewId="0">
      <selection activeCell="B8" sqref="B8:C8"/>
    </sheetView>
  </sheetViews>
  <sheetFormatPr defaultColWidth="14.42578125" defaultRowHeight="15.75" customHeight="1" x14ac:dyDescent="0.2"/>
  <cols>
    <col min="1" max="1" width="17.85546875" style="30" customWidth="1"/>
    <col min="2" max="3" width="14.42578125" style="30"/>
    <col min="4" max="4" width="17.7109375" style="30" customWidth="1"/>
    <col min="5" max="16384" width="14.42578125" style="30"/>
  </cols>
  <sheetData>
    <row r="1" spans="1:6" ht="15.75" customHeight="1" x14ac:dyDescent="0.3">
      <c r="A1" s="5"/>
      <c r="B1" s="410" t="s">
        <v>54</v>
      </c>
      <c r="C1" s="411"/>
      <c r="D1" s="411"/>
      <c r="E1" s="411"/>
      <c r="F1" s="412"/>
    </row>
    <row r="2" spans="1:6" ht="15.75" customHeight="1" x14ac:dyDescent="0.3">
      <c r="A2" s="6"/>
      <c r="B2" s="418" t="s">
        <v>12</v>
      </c>
      <c r="C2" s="407"/>
      <c r="D2" s="407"/>
      <c r="E2" s="407"/>
      <c r="F2" s="408"/>
    </row>
    <row r="3" spans="1:6" ht="15.75" customHeight="1" x14ac:dyDescent="0.3">
      <c r="A3" s="6"/>
      <c r="B3" s="418" t="s">
        <v>13</v>
      </c>
      <c r="C3" s="407"/>
      <c r="D3" s="407"/>
      <c r="E3" s="407"/>
      <c r="F3" s="408"/>
    </row>
    <row r="4" spans="1:6" ht="15.75" customHeight="1" x14ac:dyDescent="0.25">
      <c r="A4" s="6"/>
      <c r="B4" s="419" t="s">
        <v>55</v>
      </c>
      <c r="C4" s="407"/>
      <c r="D4" s="407"/>
      <c r="E4" s="407"/>
      <c r="F4" s="408"/>
    </row>
    <row r="5" spans="1:6" ht="15.75" customHeight="1" x14ac:dyDescent="0.3">
      <c r="A5" s="6"/>
      <c r="B5" s="418" t="s">
        <v>14</v>
      </c>
      <c r="C5" s="407"/>
      <c r="D5" s="407"/>
      <c r="E5" s="407"/>
      <c r="F5" s="408"/>
    </row>
    <row r="6" spans="1:6" ht="15.75" customHeight="1" x14ac:dyDescent="0.3">
      <c r="A6" s="420" t="s">
        <v>58</v>
      </c>
      <c r="B6" s="407"/>
      <c r="C6" s="407"/>
      <c r="D6" s="407"/>
      <c r="E6" s="407"/>
      <c r="F6" s="408"/>
    </row>
    <row r="7" spans="1:6" ht="15.75" customHeight="1" x14ac:dyDescent="0.25">
      <c r="A7" s="7" t="s">
        <v>15</v>
      </c>
      <c r="B7" s="421" t="s">
        <v>199</v>
      </c>
      <c r="C7" s="422"/>
      <c r="D7" s="8" t="s">
        <v>16</v>
      </c>
      <c r="E7" s="421">
        <v>1</v>
      </c>
      <c r="F7" s="423"/>
    </row>
    <row r="8" spans="1:6" ht="15.75" customHeight="1" x14ac:dyDescent="0.25">
      <c r="A8" s="7" t="s">
        <v>1</v>
      </c>
      <c r="B8" s="421" t="s">
        <v>65</v>
      </c>
      <c r="C8" s="422"/>
      <c r="D8" s="7" t="s">
        <v>62</v>
      </c>
      <c r="E8" s="424">
        <v>1297</v>
      </c>
      <c r="F8" s="423"/>
    </row>
    <row r="9" spans="1:6" ht="15.75" customHeight="1" x14ac:dyDescent="0.25">
      <c r="A9" s="7" t="s">
        <v>64</v>
      </c>
      <c r="B9" s="426" t="s">
        <v>201</v>
      </c>
      <c r="C9" s="427"/>
      <c r="D9" s="9" t="s">
        <v>63</v>
      </c>
      <c r="E9" s="428" t="s">
        <v>202</v>
      </c>
      <c r="F9" s="429"/>
    </row>
    <row r="10" spans="1:6" ht="15.75" customHeight="1" x14ac:dyDescent="0.25">
      <c r="A10" s="10" t="s">
        <v>0</v>
      </c>
      <c r="B10" s="9" t="s">
        <v>17</v>
      </c>
      <c r="C10" s="9" t="s">
        <v>18</v>
      </c>
      <c r="D10" s="9" t="s">
        <v>11</v>
      </c>
      <c r="E10" s="425" t="s">
        <v>19</v>
      </c>
      <c r="F10" s="408"/>
    </row>
    <row r="11" spans="1:6" ht="15.75" customHeight="1" x14ac:dyDescent="0.25">
      <c r="A11" s="11">
        <v>1</v>
      </c>
      <c r="B11" s="32" t="s">
        <v>5</v>
      </c>
      <c r="C11" s="21">
        <v>15</v>
      </c>
      <c r="D11" s="1" t="str">
        <f t="shared" ref="D11:D15" si="0">IF(C11&gt;=18,"A1",IF(C11&gt;=16,"A2",IF(C11&gt;=14,"B1",IF(C11&gt;=12,"B2",IF(C11&gt;=10,"C1",IF(C11&gt;=8,"C2",IF(C11&gt;=6.5,"D","E")))))))</f>
        <v>B1</v>
      </c>
      <c r="E11" s="413" t="s">
        <v>244</v>
      </c>
      <c r="F11" s="414"/>
    </row>
    <row r="12" spans="1:6" ht="15.75" customHeight="1" x14ac:dyDescent="0.25">
      <c r="A12" s="11">
        <v>2</v>
      </c>
      <c r="B12" s="32" t="s">
        <v>6</v>
      </c>
      <c r="C12" s="21">
        <v>16</v>
      </c>
      <c r="D12" s="1" t="str">
        <f t="shared" si="0"/>
        <v>A2</v>
      </c>
      <c r="E12" s="415"/>
      <c r="F12" s="414"/>
    </row>
    <row r="13" spans="1:6" ht="15.75" customHeight="1" x14ac:dyDescent="0.25">
      <c r="A13" s="11">
        <v>3</v>
      </c>
      <c r="B13" s="32" t="s">
        <v>7</v>
      </c>
      <c r="C13" s="21">
        <v>19</v>
      </c>
      <c r="D13" s="1" t="str">
        <f t="shared" si="0"/>
        <v>A1</v>
      </c>
      <c r="E13" s="415"/>
      <c r="F13" s="414"/>
    </row>
    <row r="14" spans="1:6" ht="15.75" customHeight="1" x14ac:dyDescent="0.25">
      <c r="A14" s="11">
        <v>4</v>
      </c>
      <c r="B14" s="32" t="s">
        <v>8</v>
      </c>
      <c r="C14" s="21">
        <v>19.5</v>
      </c>
      <c r="D14" s="1" t="str">
        <f t="shared" si="0"/>
        <v>A1</v>
      </c>
      <c r="E14" s="415"/>
      <c r="F14" s="414"/>
    </row>
    <row r="15" spans="1:6" ht="15.75" customHeight="1" x14ac:dyDescent="0.25">
      <c r="A15" s="11">
        <v>5</v>
      </c>
      <c r="B15" s="32" t="s">
        <v>9</v>
      </c>
      <c r="C15" s="21">
        <v>18</v>
      </c>
      <c r="D15" s="1" t="str">
        <f t="shared" si="0"/>
        <v>A1</v>
      </c>
      <c r="E15" s="415"/>
      <c r="F15" s="414"/>
    </row>
    <row r="16" spans="1:6" ht="15.75" customHeight="1" x14ac:dyDescent="0.25">
      <c r="A16" s="6"/>
      <c r="B16" s="1" t="s">
        <v>2</v>
      </c>
      <c r="C16" s="4">
        <f>C11+C12+C13+C14+C15</f>
        <v>87.5</v>
      </c>
      <c r="D16" s="1"/>
      <c r="E16" s="415"/>
      <c r="F16" s="414"/>
    </row>
    <row r="17" spans="1:6" ht="15.75" customHeight="1" x14ac:dyDescent="0.25">
      <c r="A17" s="6"/>
      <c r="B17" s="32" t="s">
        <v>249</v>
      </c>
      <c r="C17" s="33">
        <f>(C16/100)*100</f>
        <v>87.5</v>
      </c>
      <c r="D17" s="1" t="str">
        <f>IF(C17&gt;=91,"A1",IF(C17&gt;=81,"A2",IF(C17&gt;=71,"B1",IF(C17&gt;=61,"B2",IF(C17&gt;=51,"C1",IF(C17&gt;=41,"C2",IF(C17&gt;=33,"D","E")))))))</f>
        <v>A2</v>
      </c>
      <c r="E17" s="416"/>
      <c r="F17" s="417"/>
    </row>
    <row r="18" spans="1:6" ht="12.75" customHeight="1" x14ac:dyDescent="0.2">
      <c r="A18" s="403" t="s">
        <v>242</v>
      </c>
      <c r="B18" s="405" t="s">
        <v>200</v>
      </c>
      <c r="C18" s="406"/>
      <c r="D18" s="405" t="s">
        <v>20</v>
      </c>
      <c r="E18" s="409"/>
      <c r="F18" s="406"/>
    </row>
    <row r="19" spans="1:6" ht="12.75" x14ac:dyDescent="0.2">
      <c r="A19" s="404"/>
      <c r="B19" s="407"/>
      <c r="C19" s="408"/>
      <c r="D19" s="407"/>
      <c r="E19" s="407"/>
      <c r="F19" s="408"/>
    </row>
    <row r="20" spans="1:6" ht="15.75" customHeight="1" x14ac:dyDescent="0.25">
      <c r="A20" s="13"/>
      <c r="B20" s="13"/>
      <c r="C20" s="13"/>
      <c r="D20" s="13"/>
      <c r="E20" s="13"/>
      <c r="F20" s="13"/>
    </row>
    <row r="21" spans="1:6" ht="18.75" x14ac:dyDescent="0.3">
      <c r="A21" s="5"/>
      <c r="B21" s="410" t="s">
        <v>54</v>
      </c>
      <c r="C21" s="411"/>
      <c r="D21" s="411"/>
      <c r="E21" s="411"/>
      <c r="F21" s="412"/>
    </row>
    <row r="22" spans="1:6" ht="12.75" customHeight="1" x14ac:dyDescent="0.3">
      <c r="A22" s="6"/>
      <c r="B22" s="418" t="s">
        <v>12</v>
      </c>
      <c r="C22" s="407"/>
      <c r="D22" s="407"/>
      <c r="E22" s="407"/>
      <c r="F22" s="408"/>
    </row>
    <row r="23" spans="1:6" ht="15.75" customHeight="1" x14ac:dyDescent="0.3">
      <c r="A23" s="6"/>
      <c r="B23" s="418" t="s">
        <v>13</v>
      </c>
      <c r="C23" s="407"/>
      <c r="D23" s="407"/>
      <c r="E23" s="407"/>
      <c r="F23" s="408"/>
    </row>
    <row r="24" spans="1:6" ht="15.75" customHeight="1" x14ac:dyDescent="0.25">
      <c r="A24" s="6"/>
      <c r="B24" s="419" t="s">
        <v>55</v>
      </c>
      <c r="C24" s="407"/>
      <c r="D24" s="407"/>
      <c r="E24" s="407"/>
      <c r="F24" s="408"/>
    </row>
    <row r="25" spans="1:6" ht="15.75" customHeight="1" x14ac:dyDescent="0.3">
      <c r="A25" s="6"/>
      <c r="B25" s="418" t="s">
        <v>14</v>
      </c>
      <c r="C25" s="407"/>
      <c r="D25" s="407"/>
      <c r="E25" s="407"/>
      <c r="F25" s="408"/>
    </row>
    <row r="26" spans="1:6" ht="15.75" customHeight="1" x14ac:dyDescent="0.3">
      <c r="A26" s="420" t="s">
        <v>58</v>
      </c>
      <c r="B26" s="407"/>
      <c r="C26" s="407"/>
      <c r="D26" s="407"/>
      <c r="E26" s="407"/>
      <c r="F26" s="408"/>
    </row>
    <row r="27" spans="1:6" ht="15.75" customHeight="1" x14ac:dyDescent="0.25">
      <c r="A27" s="7" t="s">
        <v>15</v>
      </c>
      <c r="B27" s="421" t="s">
        <v>199</v>
      </c>
      <c r="C27" s="422"/>
      <c r="D27" s="8" t="s">
        <v>16</v>
      </c>
      <c r="E27" s="421">
        <v>2</v>
      </c>
      <c r="F27" s="423"/>
    </row>
    <row r="28" spans="1:6" ht="15.75" customHeight="1" x14ac:dyDescent="0.25">
      <c r="A28" s="7" t="s">
        <v>1</v>
      </c>
      <c r="B28" s="421" t="s">
        <v>75</v>
      </c>
      <c r="C28" s="422"/>
      <c r="D28" s="7" t="s">
        <v>62</v>
      </c>
      <c r="E28" s="424">
        <v>1328</v>
      </c>
      <c r="F28" s="423"/>
    </row>
    <row r="29" spans="1:6" ht="15.75" customHeight="1" x14ac:dyDescent="0.25">
      <c r="A29" s="7" t="s">
        <v>64</v>
      </c>
      <c r="B29" s="426" t="s">
        <v>203</v>
      </c>
      <c r="C29" s="427"/>
      <c r="D29" s="9" t="s">
        <v>63</v>
      </c>
      <c r="E29" s="428" t="s">
        <v>204</v>
      </c>
      <c r="F29" s="429"/>
    </row>
    <row r="30" spans="1:6" ht="15.75" customHeight="1" x14ac:dyDescent="0.25">
      <c r="A30" s="10" t="s">
        <v>0</v>
      </c>
      <c r="B30" s="9" t="s">
        <v>17</v>
      </c>
      <c r="C30" s="9" t="s">
        <v>18</v>
      </c>
      <c r="D30" s="9" t="s">
        <v>11</v>
      </c>
      <c r="E30" s="425" t="s">
        <v>19</v>
      </c>
      <c r="F30" s="408"/>
    </row>
    <row r="31" spans="1:6" ht="15.75" customHeight="1" x14ac:dyDescent="0.25">
      <c r="A31" s="11">
        <v>1</v>
      </c>
      <c r="B31" s="32" t="s">
        <v>5</v>
      </c>
      <c r="C31" s="21">
        <v>14</v>
      </c>
      <c r="D31" s="1" t="str">
        <f t="shared" ref="D31:D35" si="1">IF(C31&gt;=18,"A1",IF(C31&gt;=16,"A2",IF(C31&gt;=14,"B1",IF(C31&gt;=12,"B2",IF(C31&gt;=10,"C1",IF(C31&gt;=8,"C2",IF(C31&gt;=6.5,"D","E")))))))</f>
        <v>B1</v>
      </c>
      <c r="E31" s="413" t="s">
        <v>243</v>
      </c>
      <c r="F31" s="414"/>
    </row>
    <row r="32" spans="1:6" ht="15.75" customHeight="1" x14ac:dyDescent="0.25">
      <c r="A32" s="11">
        <v>2</v>
      </c>
      <c r="B32" s="32" t="s">
        <v>6</v>
      </c>
      <c r="C32" s="21">
        <v>19.5</v>
      </c>
      <c r="D32" s="1" t="str">
        <f t="shared" si="1"/>
        <v>A1</v>
      </c>
      <c r="E32" s="415"/>
      <c r="F32" s="414"/>
    </row>
    <row r="33" spans="1:6" ht="15.75" customHeight="1" x14ac:dyDescent="0.25">
      <c r="A33" s="11">
        <v>3</v>
      </c>
      <c r="B33" s="32" t="s">
        <v>7</v>
      </c>
      <c r="C33" s="21">
        <v>20</v>
      </c>
      <c r="D33" s="1" t="str">
        <f t="shared" si="1"/>
        <v>A1</v>
      </c>
      <c r="E33" s="415"/>
      <c r="F33" s="414"/>
    </row>
    <row r="34" spans="1:6" ht="15.75" customHeight="1" x14ac:dyDescent="0.25">
      <c r="A34" s="11">
        <v>4</v>
      </c>
      <c r="B34" s="32" t="s">
        <v>8</v>
      </c>
      <c r="C34" s="21">
        <v>14</v>
      </c>
      <c r="D34" s="1" t="str">
        <f t="shared" si="1"/>
        <v>B1</v>
      </c>
      <c r="E34" s="415"/>
      <c r="F34" s="414"/>
    </row>
    <row r="35" spans="1:6" ht="15.75" customHeight="1" x14ac:dyDescent="0.25">
      <c r="A35" s="11">
        <v>5</v>
      </c>
      <c r="B35" s="32" t="s">
        <v>9</v>
      </c>
      <c r="C35" s="21">
        <v>11.5</v>
      </c>
      <c r="D35" s="1" t="str">
        <f t="shared" si="1"/>
        <v>C1</v>
      </c>
      <c r="E35" s="415"/>
      <c r="F35" s="414"/>
    </row>
    <row r="36" spans="1:6" ht="15.75" customHeight="1" x14ac:dyDescent="0.25">
      <c r="A36" s="6"/>
      <c r="B36" s="1" t="s">
        <v>2</v>
      </c>
      <c r="C36" s="4">
        <f>C31+C32+C33+C34+C35</f>
        <v>79</v>
      </c>
      <c r="D36" s="1" t="str">
        <f>IF(C36&gt;=91,"A1",IF(C36&gt;=81,"A2",IF(C36&gt;=71,"B1",IF(C36&gt;=61,"B2",IF(C36&gt;=51,"C1",IF(C36&gt;=41,"C2",IF(C36&gt;=33,"D","E")))))))</f>
        <v>B1</v>
      </c>
      <c r="E36" s="415"/>
      <c r="F36" s="414"/>
    </row>
    <row r="37" spans="1:6" ht="15.75" customHeight="1" x14ac:dyDescent="0.25">
      <c r="A37" s="6"/>
      <c r="B37" s="32" t="s">
        <v>249</v>
      </c>
      <c r="C37" s="33">
        <f>(C36/100)*100</f>
        <v>79</v>
      </c>
      <c r="D37" s="1" t="str">
        <f>IF(C37&gt;=91,"A1",IF(C37&gt;=81,"A2",IF(C37&gt;=71,"B1",IF(C37&gt;=61,"B2",IF(C37&gt;=51,"C1",IF(C37&gt;=41,"C2",IF(C37&gt;=33,"D","E")))))))</f>
        <v>B1</v>
      </c>
      <c r="E37" s="416"/>
      <c r="F37" s="417"/>
    </row>
    <row r="38" spans="1:6" ht="15.75" customHeight="1" x14ac:dyDescent="0.2">
      <c r="A38" s="403" t="s">
        <v>242</v>
      </c>
      <c r="B38" s="405" t="s">
        <v>200</v>
      </c>
      <c r="C38" s="406"/>
      <c r="D38" s="405" t="s">
        <v>20</v>
      </c>
      <c r="E38" s="409"/>
      <c r="F38" s="406"/>
    </row>
    <row r="39" spans="1:6" ht="15.75" customHeight="1" x14ac:dyDescent="0.2">
      <c r="A39" s="404"/>
      <c r="B39" s="407"/>
      <c r="C39" s="408"/>
      <c r="D39" s="407"/>
      <c r="E39" s="407"/>
      <c r="F39" s="408"/>
    </row>
    <row r="41" spans="1:6" ht="15.75" customHeight="1" x14ac:dyDescent="0.3">
      <c r="A41" s="5"/>
      <c r="B41" s="410" t="s">
        <v>54</v>
      </c>
      <c r="C41" s="411"/>
      <c r="D41" s="411"/>
      <c r="E41" s="411"/>
      <c r="F41" s="412"/>
    </row>
    <row r="42" spans="1:6" ht="15.75" customHeight="1" x14ac:dyDescent="0.3">
      <c r="A42" s="6"/>
      <c r="B42" s="418" t="s">
        <v>12</v>
      </c>
      <c r="C42" s="407"/>
      <c r="D42" s="407"/>
      <c r="E42" s="407"/>
      <c r="F42" s="408"/>
    </row>
    <row r="43" spans="1:6" ht="15.75" customHeight="1" x14ac:dyDescent="0.3">
      <c r="A43" s="6"/>
      <c r="B43" s="418" t="s">
        <v>13</v>
      </c>
      <c r="C43" s="407"/>
      <c r="D43" s="407"/>
      <c r="E43" s="407"/>
      <c r="F43" s="408"/>
    </row>
    <row r="44" spans="1:6" ht="15.75" customHeight="1" x14ac:dyDescent="0.25">
      <c r="A44" s="6"/>
      <c r="B44" s="419" t="s">
        <v>55</v>
      </c>
      <c r="C44" s="407"/>
      <c r="D44" s="407"/>
      <c r="E44" s="407"/>
      <c r="F44" s="408"/>
    </row>
    <row r="45" spans="1:6" ht="15.75" customHeight="1" x14ac:dyDescent="0.3">
      <c r="A45" s="6"/>
      <c r="B45" s="418" t="s">
        <v>14</v>
      </c>
      <c r="C45" s="407"/>
      <c r="D45" s="407"/>
      <c r="E45" s="407"/>
      <c r="F45" s="408"/>
    </row>
    <row r="46" spans="1:6" ht="15.75" customHeight="1" x14ac:dyDescent="0.3">
      <c r="A46" s="420" t="s">
        <v>58</v>
      </c>
      <c r="B46" s="407"/>
      <c r="C46" s="407"/>
      <c r="D46" s="407"/>
      <c r="E46" s="407"/>
      <c r="F46" s="408"/>
    </row>
    <row r="47" spans="1:6" ht="15.75" customHeight="1" x14ac:dyDescent="0.25">
      <c r="A47" s="7" t="s">
        <v>15</v>
      </c>
      <c r="B47" s="421" t="s">
        <v>199</v>
      </c>
      <c r="C47" s="422"/>
      <c r="D47" s="8" t="s">
        <v>16</v>
      </c>
      <c r="E47" s="421">
        <v>3</v>
      </c>
      <c r="F47" s="423"/>
    </row>
    <row r="48" spans="1:6" ht="15.75" customHeight="1" x14ac:dyDescent="0.25">
      <c r="A48" s="7" t="s">
        <v>1</v>
      </c>
      <c r="B48" s="421" t="s">
        <v>82</v>
      </c>
      <c r="C48" s="422"/>
      <c r="D48" s="7" t="s">
        <v>62</v>
      </c>
      <c r="E48" s="424">
        <v>1159</v>
      </c>
      <c r="F48" s="423"/>
    </row>
    <row r="49" spans="1:6" ht="15.75" customHeight="1" x14ac:dyDescent="0.25">
      <c r="A49" s="7" t="s">
        <v>64</v>
      </c>
      <c r="B49" s="426" t="s">
        <v>205</v>
      </c>
      <c r="C49" s="427"/>
      <c r="D49" s="9" t="s">
        <v>63</v>
      </c>
      <c r="E49" s="428" t="s">
        <v>206</v>
      </c>
      <c r="F49" s="429"/>
    </row>
    <row r="50" spans="1:6" ht="15.75" customHeight="1" x14ac:dyDescent="0.25">
      <c r="A50" s="10" t="s">
        <v>0</v>
      </c>
      <c r="B50" s="9" t="s">
        <v>17</v>
      </c>
      <c r="C50" s="9" t="s">
        <v>18</v>
      </c>
      <c r="D50" s="9" t="s">
        <v>11</v>
      </c>
      <c r="E50" s="425" t="s">
        <v>19</v>
      </c>
      <c r="F50" s="408"/>
    </row>
    <row r="51" spans="1:6" ht="15.75" customHeight="1" x14ac:dyDescent="0.25">
      <c r="A51" s="11">
        <v>1</v>
      </c>
      <c r="B51" s="32" t="s">
        <v>5</v>
      </c>
      <c r="C51" s="21">
        <v>19.5</v>
      </c>
      <c r="D51" s="1" t="str">
        <f t="shared" ref="D51:D55" si="2">IF(C51&gt;=18,"A1",IF(C51&gt;=16,"A2",IF(C51&gt;=14,"B1",IF(C51&gt;=12,"B2",IF(C51&gt;=10,"C1",IF(C51&gt;=8,"C2",IF(C51&gt;=6.5,"D","E")))))))</f>
        <v>A1</v>
      </c>
      <c r="E51" s="413" t="s">
        <v>243</v>
      </c>
      <c r="F51" s="414"/>
    </row>
    <row r="52" spans="1:6" ht="15.75" customHeight="1" x14ac:dyDescent="0.25">
      <c r="A52" s="11">
        <v>2</v>
      </c>
      <c r="B52" s="32" t="s">
        <v>6</v>
      </c>
      <c r="C52" s="21">
        <v>19</v>
      </c>
      <c r="D52" s="1" t="str">
        <f t="shared" si="2"/>
        <v>A1</v>
      </c>
      <c r="E52" s="415"/>
      <c r="F52" s="414"/>
    </row>
    <row r="53" spans="1:6" ht="15.75" customHeight="1" x14ac:dyDescent="0.25">
      <c r="A53" s="11">
        <v>3</v>
      </c>
      <c r="B53" s="32" t="s">
        <v>7</v>
      </c>
      <c r="C53" s="21">
        <v>16</v>
      </c>
      <c r="D53" s="1" t="str">
        <f t="shared" si="2"/>
        <v>A2</v>
      </c>
      <c r="E53" s="415"/>
      <c r="F53" s="414"/>
    </row>
    <row r="54" spans="1:6" ht="15.75" customHeight="1" x14ac:dyDescent="0.25">
      <c r="A54" s="11">
        <v>4</v>
      </c>
      <c r="B54" s="32" t="s">
        <v>8</v>
      </c>
      <c r="C54" s="21">
        <v>13</v>
      </c>
      <c r="D54" s="1" t="str">
        <f t="shared" si="2"/>
        <v>B2</v>
      </c>
      <c r="E54" s="415"/>
      <c r="F54" s="414"/>
    </row>
    <row r="55" spans="1:6" ht="15.75" customHeight="1" x14ac:dyDescent="0.25">
      <c r="A55" s="11">
        <v>5</v>
      </c>
      <c r="B55" s="32" t="s">
        <v>9</v>
      </c>
      <c r="C55" s="21">
        <v>16</v>
      </c>
      <c r="D55" s="1" t="str">
        <f t="shared" si="2"/>
        <v>A2</v>
      </c>
      <c r="E55" s="415"/>
      <c r="F55" s="414"/>
    </row>
    <row r="56" spans="1:6" ht="15.75" customHeight="1" x14ac:dyDescent="0.25">
      <c r="A56" s="6"/>
      <c r="B56" s="1" t="s">
        <v>2</v>
      </c>
      <c r="C56" s="4">
        <f>C51+C52+C53+C54+C55</f>
        <v>83.5</v>
      </c>
      <c r="D56" s="1" t="str">
        <f>IF(C56&gt;=91,"A1",IF(C56&gt;=81,"A2",IF(C56&gt;=71,"B1",IF(C56&gt;=61,"B2",IF(C56&gt;=51,"C1",IF(C56&gt;=41,"C2",IF(C56&gt;=33,"D","E")))))))</f>
        <v>A2</v>
      </c>
      <c r="E56" s="415"/>
      <c r="F56" s="414"/>
    </row>
    <row r="57" spans="1:6" ht="15.75" customHeight="1" x14ac:dyDescent="0.25">
      <c r="A57" s="6"/>
      <c r="B57" s="32" t="s">
        <v>249</v>
      </c>
      <c r="C57" s="33">
        <f>(C56/100)*100</f>
        <v>83.5</v>
      </c>
      <c r="D57" s="1" t="str">
        <f>IF(C57&gt;=91,"A1",IF(C57&gt;=81,"A2",IF(C57&gt;=71,"B1",IF(C57&gt;=61,"B2",IF(C57&gt;=51,"C1",IF(C57&gt;=41,"C2",IF(C57&gt;=33,"D","E")))))))</f>
        <v>A2</v>
      </c>
      <c r="E57" s="416"/>
      <c r="F57" s="417"/>
    </row>
    <row r="58" spans="1:6" ht="15.75" customHeight="1" x14ac:dyDescent="0.2">
      <c r="A58" s="403" t="s">
        <v>242</v>
      </c>
      <c r="B58" s="405" t="s">
        <v>200</v>
      </c>
      <c r="C58" s="406"/>
      <c r="D58" s="405" t="s">
        <v>20</v>
      </c>
      <c r="E58" s="409"/>
      <c r="F58" s="406"/>
    </row>
    <row r="59" spans="1:6" ht="15.75" customHeight="1" x14ac:dyDescent="0.2">
      <c r="A59" s="404"/>
      <c r="B59" s="407"/>
      <c r="C59" s="408"/>
      <c r="D59" s="407"/>
      <c r="E59" s="407"/>
      <c r="F59" s="408"/>
    </row>
    <row r="61" spans="1:6" ht="15.75" customHeight="1" x14ac:dyDescent="0.3">
      <c r="A61" s="5"/>
      <c r="B61" s="410" t="s">
        <v>54</v>
      </c>
      <c r="C61" s="411"/>
      <c r="D61" s="411"/>
      <c r="E61" s="411"/>
      <c r="F61" s="412"/>
    </row>
    <row r="62" spans="1:6" ht="15.75" customHeight="1" x14ac:dyDescent="0.3">
      <c r="A62" s="6"/>
      <c r="B62" s="418" t="s">
        <v>12</v>
      </c>
      <c r="C62" s="407"/>
      <c r="D62" s="407"/>
      <c r="E62" s="407"/>
      <c r="F62" s="408"/>
    </row>
    <row r="63" spans="1:6" ht="15.75" customHeight="1" x14ac:dyDescent="0.3">
      <c r="A63" s="6"/>
      <c r="B63" s="418" t="s">
        <v>13</v>
      </c>
      <c r="C63" s="407"/>
      <c r="D63" s="407"/>
      <c r="E63" s="407"/>
      <c r="F63" s="408"/>
    </row>
    <row r="64" spans="1:6" ht="15.75" customHeight="1" x14ac:dyDescent="0.25">
      <c r="A64" s="6"/>
      <c r="B64" s="419" t="s">
        <v>55</v>
      </c>
      <c r="C64" s="407"/>
      <c r="D64" s="407"/>
      <c r="E64" s="407"/>
      <c r="F64" s="408"/>
    </row>
    <row r="65" spans="1:6" ht="15.75" customHeight="1" x14ac:dyDescent="0.3">
      <c r="A65" s="6"/>
      <c r="B65" s="418" t="s">
        <v>14</v>
      </c>
      <c r="C65" s="407"/>
      <c r="D65" s="407"/>
      <c r="E65" s="407"/>
      <c r="F65" s="408"/>
    </row>
    <row r="66" spans="1:6" ht="15.75" customHeight="1" x14ac:dyDescent="0.3">
      <c r="A66" s="420" t="s">
        <v>58</v>
      </c>
      <c r="B66" s="407"/>
      <c r="C66" s="407"/>
      <c r="D66" s="407"/>
      <c r="E66" s="407"/>
      <c r="F66" s="408"/>
    </row>
    <row r="67" spans="1:6" ht="15.75" customHeight="1" x14ac:dyDescent="0.25">
      <c r="A67" s="7" t="s">
        <v>15</v>
      </c>
      <c r="B67" s="421" t="s">
        <v>199</v>
      </c>
      <c r="C67" s="422"/>
      <c r="D67" s="8" t="s">
        <v>16</v>
      </c>
      <c r="E67" s="421">
        <v>4</v>
      </c>
      <c r="F67" s="423"/>
    </row>
    <row r="68" spans="1:6" ht="15.75" customHeight="1" x14ac:dyDescent="0.25">
      <c r="A68" s="7" t="s">
        <v>1</v>
      </c>
      <c r="B68" s="421" t="s">
        <v>89</v>
      </c>
      <c r="C68" s="422"/>
      <c r="D68" s="7" t="s">
        <v>62</v>
      </c>
      <c r="E68" s="424">
        <v>1334</v>
      </c>
      <c r="F68" s="423"/>
    </row>
    <row r="69" spans="1:6" ht="15.75" customHeight="1" x14ac:dyDescent="0.25">
      <c r="A69" s="7" t="s">
        <v>64</v>
      </c>
      <c r="B69" s="426" t="s">
        <v>207</v>
      </c>
      <c r="C69" s="427"/>
      <c r="D69" s="9" t="s">
        <v>63</v>
      </c>
      <c r="E69" s="428" t="s">
        <v>208</v>
      </c>
      <c r="F69" s="429"/>
    </row>
    <row r="70" spans="1:6" ht="15.75" customHeight="1" x14ac:dyDescent="0.25">
      <c r="A70" s="10" t="s">
        <v>0</v>
      </c>
      <c r="B70" s="9" t="s">
        <v>17</v>
      </c>
      <c r="C70" s="9" t="s">
        <v>18</v>
      </c>
      <c r="D70" s="9" t="s">
        <v>11</v>
      </c>
      <c r="E70" s="425" t="s">
        <v>19</v>
      </c>
      <c r="F70" s="408"/>
    </row>
    <row r="71" spans="1:6" ht="15.75" customHeight="1" x14ac:dyDescent="0.25">
      <c r="A71" s="11">
        <v>1</v>
      </c>
      <c r="B71" s="32" t="s">
        <v>5</v>
      </c>
      <c r="C71" s="21">
        <v>19.5</v>
      </c>
      <c r="D71" s="1" t="str">
        <f t="shared" ref="D71:D75" si="3">IF(C71&gt;=18,"A1",IF(C71&gt;=16,"A2",IF(C71&gt;=14,"B1",IF(C71&gt;=12,"B2",IF(C71&gt;=10,"C1",IF(C71&gt;=8,"C2",IF(C71&gt;=6.5,"D","E")))))))</f>
        <v>A1</v>
      </c>
      <c r="E71" s="430" t="s">
        <v>244</v>
      </c>
      <c r="F71" s="431"/>
    </row>
    <row r="72" spans="1:6" ht="15.75" customHeight="1" x14ac:dyDescent="0.25">
      <c r="A72" s="11">
        <v>2</v>
      </c>
      <c r="B72" s="32" t="s">
        <v>6</v>
      </c>
      <c r="C72" s="21">
        <v>18.5</v>
      </c>
      <c r="D72" s="1" t="str">
        <f t="shared" si="3"/>
        <v>A1</v>
      </c>
      <c r="E72" s="432"/>
      <c r="F72" s="433"/>
    </row>
    <row r="73" spans="1:6" ht="15.75" customHeight="1" x14ac:dyDescent="0.25">
      <c r="A73" s="11">
        <v>3</v>
      </c>
      <c r="B73" s="32" t="s">
        <v>7</v>
      </c>
      <c r="C73" s="21">
        <v>15</v>
      </c>
      <c r="D73" s="1" t="str">
        <f t="shared" si="3"/>
        <v>B1</v>
      </c>
      <c r="E73" s="432"/>
      <c r="F73" s="433"/>
    </row>
    <row r="74" spans="1:6" ht="15.75" customHeight="1" x14ac:dyDescent="0.25">
      <c r="A74" s="11">
        <v>4</v>
      </c>
      <c r="B74" s="32" t="s">
        <v>8</v>
      </c>
      <c r="C74" s="21">
        <v>19.5</v>
      </c>
      <c r="D74" s="1" t="str">
        <f t="shared" si="3"/>
        <v>A1</v>
      </c>
      <c r="E74" s="432"/>
      <c r="F74" s="433"/>
    </row>
    <row r="75" spans="1:6" ht="15.75" customHeight="1" x14ac:dyDescent="0.25">
      <c r="A75" s="11">
        <v>5</v>
      </c>
      <c r="B75" s="32" t="s">
        <v>9</v>
      </c>
      <c r="C75" s="21">
        <v>18</v>
      </c>
      <c r="D75" s="1" t="str">
        <f t="shared" si="3"/>
        <v>A1</v>
      </c>
      <c r="E75" s="432"/>
      <c r="F75" s="433"/>
    </row>
    <row r="76" spans="1:6" ht="15.75" customHeight="1" x14ac:dyDescent="0.25">
      <c r="A76" s="6"/>
      <c r="B76" s="1" t="s">
        <v>2</v>
      </c>
      <c r="C76" s="4">
        <f>C71+C72+C73+C74+C75</f>
        <v>90.5</v>
      </c>
      <c r="D76" s="1" t="str">
        <f>IF(C76&gt;=91,"A1",IF(C76&gt;=81,"A2",IF(C76&gt;=71,"B1",IF(C76&gt;=61,"B2",IF(C76&gt;=51,"C1",IF(C76&gt;=41,"C2",IF(C76&gt;=33,"D","E")))))))</f>
        <v>A2</v>
      </c>
      <c r="E76" s="432"/>
      <c r="F76" s="433"/>
    </row>
    <row r="77" spans="1:6" ht="15.75" customHeight="1" x14ac:dyDescent="0.25">
      <c r="A77" s="6"/>
      <c r="B77" s="32" t="s">
        <v>249</v>
      </c>
      <c r="C77" s="33">
        <f>(C76/100)*100</f>
        <v>90.5</v>
      </c>
      <c r="D77" s="1" t="str">
        <f>IF(C77&gt;=91,"A1",IF(C77&gt;=81,"A2",IF(C77&gt;=71,"B1",IF(C77&gt;=61,"B2",IF(C77&gt;=51,"C1",IF(C77&gt;=41,"C2",IF(C77&gt;=33,"D","E")))))))</f>
        <v>A2</v>
      </c>
      <c r="E77" s="434"/>
      <c r="F77" s="435"/>
    </row>
    <row r="78" spans="1:6" ht="15.75" customHeight="1" x14ac:dyDescent="0.2">
      <c r="A78" s="403" t="s">
        <v>242</v>
      </c>
      <c r="B78" s="405" t="s">
        <v>200</v>
      </c>
      <c r="C78" s="406"/>
      <c r="D78" s="405" t="s">
        <v>20</v>
      </c>
      <c r="E78" s="409"/>
      <c r="F78" s="406"/>
    </row>
    <row r="79" spans="1:6" ht="15.75" customHeight="1" x14ac:dyDescent="0.2">
      <c r="A79" s="404"/>
      <c r="B79" s="407"/>
      <c r="C79" s="408"/>
      <c r="D79" s="407"/>
      <c r="E79" s="407"/>
      <c r="F79" s="408"/>
    </row>
    <row r="81" spans="1:6" ht="15.75" customHeight="1" x14ac:dyDescent="0.3">
      <c r="A81" s="5"/>
      <c r="B81" s="410" t="s">
        <v>54</v>
      </c>
      <c r="C81" s="411"/>
      <c r="D81" s="411"/>
      <c r="E81" s="411"/>
      <c r="F81" s="412"/>
    </row>
    <row r="82" spans="1:6" ht="15.75" customHeight="1" x14ac:dyDescent="0.3">
      <c r="A82" s="6"/>
      <c r="B82" s="418" t="s">
        <v>12</v>
      </c>
      <c r="C82" s="407"/>
      <c r="D82" s="407"/>
      <c r="E82" s="407"/>
      <c r="F82" s="408"/>
    </row>
    <row r="83" spans="1:6" ht="15.75" customHeight="1" x14ac:dyDescent="0.3">
      <c r="A83" s="6"/>
      <c r="B83" s="418" t="s">
        <v>13</v>
      </c>
      <c r="C83" s="407"/>
      <c r="D83" s="407"/>
      <c r="E83" s="407"/>
      <c r="F83" s="408"/>
    </row>
    <row r="84" spans="1:6" ht="15.75" customHeight="1" x14ac:dyDescent="0.25">
      <c r="A84" s="6"/>
      <c r="B84" s="419" t="s">
        <v>55</v>
      </c>
      <c r="C84" s="407"/>
      <c r="D84" s="407"/>
      <c r="E84" s="407"/>
      <c r="F84" s="408"/>
    </row>
    <row r="85" spans="1:6" ht="15.75" customHeight="1" x14ac:dyDescent="0.3">
      <c r="A85" s="6"/>
      <c r="B85" s="418" t="s">
        <v>14</v>
      </c>
      <c r="C85" s="407"/>
      <c r="D85" s="407"/>
      <c r="E85" s="407"/>
      <c r="F85" s="408"/>
    </row>
    <row r="86" spans="1:6" ht="15.75" customHeight="1" x14ac:dyDescent="0.3">
      <c r="A86" s="420" t="s">
        <v>58</v>
      </c>
      <c r="B86" s="407"/>
      <c r="C86" s="407"/>
      <c r="D86" s="407"/>
      <c r="E86" s="407"/>
      <c r="F86" s="408"/>
    </row>
    <row r="87" spans="1:6" ht="15.75" customHeight="1" x14ac:dyDescent="0.25">
      <c r="A87" s="7" t="s">
        <v>15</v>
      </c>
      <c r="B87" s="421" t="s">
        <v>199</v>
      </c>
      <c r="C87" s="422"/>
      <c r="D87" s="8" t="s">
        <v>16</v>
      </c>
      <c r="E87" s="421">
        <v>5</v>
      </c>
      <c r="F87" s="423"/>
    </row>
    <row r="88" spans="1:6" ht="15.75" customHeight="1" x14ac:dyDescent="0.25">
      <c r="A88" s="7" t="s">
        <v>1</v>
      </c>
      <c r="B88" s="421" t="s">
        <v>95</v>
      </c>
      <c r="C88" s="422"/>
      <c r="D88" s="7" t="s">
        <v>62</v>
      </c>
      <c r="E88" s="424">
        <v>1131</v>
      </c>
      <c r="F88" s="423"/>
    </row>
    <row r="89" spans="1:6" ht="15.75" customHeight="1" x14ac:dyDescent="0.25">
      <c r="A89" s="7" t="s">
        <v>64</v>
      </c>
      <c r="B89" s="426" t="s">
        <v>209</v>
      </c>
      <c r="C89" s="427"/>
      <c r="D89" s="9" t="s">
        <v>63</v>
      </c>
      <c r="E89" s="428" t="s">
        <v>210</v>
      </c>
      <c r="F89" s="429"/>
    </row>
    <row r="90" spans="1:6" ht="15.75" customHeight="1" x14ac:dyDescent="0.25">
      <c r="A90" s="10" t="s">
        <v>0</v>
      </c>
      <c r="B90" s="9" t="s">
        <v>17</v>
      </c>
      <c r="C90" s="9" t="s">
        <v>18</v>
      </c>
      <c r="D90" s="9" t="s">
        <v>11</v>
      </c>
      <c r="E90" s="425" t="s">
        <v>19</v>
      </c>
      <c r="F90" s="408"/>
    </row>
    <row r="91" spans="1:6" ht="15.75" customHeight="1" x14ac:dyDescent="0.25">
      <c r="A91" s="11">
        <v>1</v>
      </c>
      <c r="B91" s="32" t="s">
        <v>5</v>
      </c>
      <c r="C91" s="21">
        <v>19.5</v>
      </c>
      <c r="D91" s="1" t="str">
        <f t="shared" ref="D91:D95" si="4">IF(C91&gt;=18,"A1",IF(C91&gt;=16,"A2",IF(C91&gt;=14,"B1",IF(C91&gt;=12,"B2",IF(C91&gt;=10,"C1",IF(C91&gt;=8,"C2",IF(C91&gt;=6.5,"D","E")))))))</f>
        <v>A1</v>
      </c>
      <c r="E91" s="413" t="s">
        <v>245</v>
      </c>
      <c r="F91" s="436"/>
    </row>
    <row r="92" spans="1:6" ht="15.75" customHeight="1" x14ac:dyDescent="0.25">
      <c r="A92" s="11">
        <v>2</v>
      </c>
      <c r="B92" s="32" t="s">
        <v>6</v>
      </c>
      <c r="C92" s="21">
        <v>19</v>
      </c>
      <c r="D92" s="1" t="str">
        <f t="shared" si="4"/>
        <v>A1</v>
      </c>
      <c r="E92" s="437"/>
      <c r="F92" s="436"/>
    </row>
    <row r="93" spans="1:6" ht="15.75" customHeight="1" x14ac:dyDescent="0.25">
      <c r="A93" s="11">
        <v>3</v>
      </c>
      <c r="B93" s="32" t="s">
        <v>7</v>
      </c>
      <c r="C93" s="21">
        <v>20</v>
      </c>
      <c r="D93" s="1" t="str">
        <f t="shared" si="4"/>
        <v>A1</v>
      </c>
      <c r="E93" s="437"/>
      <c r="F93" s="436"/>
    </row>
    <row r="94" spans="1:6" ht="15.75" customHeight="1" x14ac:dyDescent="0.25">
      <c r="A94" s="11">
        <v>4</v>
      </c>
      <c r="B94" s="32" t="s">
        <v>8</v>
      </c>
      <c r="C94" s="21">
        <v>19.5</v>
      </c>
      <c r="D94" s="1" t="str">
        <f t="shared" si="4"/>
        <v>A1</v>
      </c>
      <c r="E94" s="437"/>
      <c r="F94" s="436"/>
    </row>
    <row r="95" spans="1:6" ht="15.75" customHeight="1" x14ac:dyDescent="0.25">
      <c r="A95" s="11">
        <v>5</v>
      </c>
      <c r="B95" s="32" t="s">
        <v>9</v>
      </c>
      <c r="C95" s="21">
        <v>20</v>
      </c>
      <c r="D95" s="1" t="str">
        <f t="shared" si="4"/>
        <v>A1</v>
      </c>
      <c r="E95" s="437"/>
      <c r="F95" s="436"/>
    </row>
    <row r="96" spans="1:6" ht="15.75" customHeight="1" x14ac:dyDescent="0.25">
      <c r="A96" s="6"/>
      <c r="B96" s="1" t="s">
        <v>2</v>
      </c>
      <c r="C96" s="4">
        <f>C91+C92+C93+C94+C95</f>
        <v>98</v>
      </c>
      <c r="D96" s="1" t="str">
        <f>IF(C96&gt;=91,"A1",IF(C96&gt;=81,"A2",IF(C96&gt;=71,"B1",IF(C96&gt;=61,"B2",IF(C96&gt;=51,"C1",IF(C96&gt;=41,"C2",IF(C96&gt;=33,"D","E")))))))</f>
        <v>A1</v>
      </c>
      <c r="E96" s="437"/>
      <c r="F96" s="436"/>
    </row>
    <row r="97" spans="1:6" ht="15.75" customHeight="1" x14ac:dyDescent="0.25">
      <c r="A97" s="6"/>
      <c r="B97" s="32" t="s">
        <v>249</v>
      </c>
      <c r="C97" s="33">
        <f>(C96/100)*100</f>
        <v>98</v>
      </c>
      <c r="D97" s="1" t="str">
        <f>IF(C97&gt;=91,"A1",IF(C97&gt;=81,"A2",IF(C97&gt;=71,"B1",IF(C97&gt;=61,"B2",IF(C97&gt;=51,"C1",IF(C97&gt;=41,"C2",IF(C97&gt;=33,"D","E")))))))</f>
        <v>A1</v>
      </c>
      <c r="E97" s="438"/>
      <c r="F97" s="439"/>
    </row>
    <row r="98" spans="1:6" ht="15.75" customHeight="1" x14ac:dyDescent="0.2">
      <c r="A98" s="403" t="s">
        <v>242</v>
      </c>
      <c r="B98" s="405" t="s">
        <v>200</v>
      </c>
      <c r="C98" s="406"/>
      <c r="D98" s="405" t="s">
        <v>20</v>
      </c>
      <c r="E98" s="409"/>
      <c r="F98" s="406"/>
    </row>
    <row r="99" spans="1:6" ht="15.75" customHeight="1" x14ac:dyDescent="0.2">
      <c r="A99" s="404"/>
      <c r="B99" s="407"/>
      <c r="C99" s="408"/>
      <c r="D99" s="407"/>
      <c r="E99" s="407"/>
      <c r="F99" s="408"/>
    </row>
    <row r="101" spans="1:6" ht="15.75" customHeight="1" x14ac:dyDescent="0.3">
      <c r="A101" s="5"/>
      <c r="B101" s="410" t="s">
        <v>54</v>
      </c>
      <c r="C101" s="411"/>
      <c r="D101" s="411"/>
      <c r="E101" s="411"/>
      <c r="F101" s="412"/>
    </row>
    <row r="102" spans="1:6" ht="15.75" customHeight="1" x14ac:dyDescent="0.3">
      <c r="A102" s="6"/>
      <c r="B102" s="418" t="s">
        <v>12</v>
      </c>
      <c r="C102" s="407"/>
      <c r="D102" s="407"/>
      <c r="E102" s="407"/>
      <c r="F102" s="408"/>
    </row>
    <row r="103" spans="1:6" ht="15.75" customHeight="1" x14ac:dyDescent="0.3">
      <c r="A103" s="6"/>
      <c r="B103" s="418" t="s">
        <v>13</v>
      </c>
      <c r="C103" s="407"/>
      <c r="D103" s="407"/>
      <c r="E103" s="407"/>
      <c r="F103" s="408"/>
    </row>
    <row r="104" spans="1:6" ht="15.75" customHeight="1" x14ac:dyDescent="0.25">
      <c r="A104" s="6"/>
      <c r="B104" s="419" t="s">
        <v>55</v>
      </c>
      <c r="C104" s="407"/>
      <c r="D104" s="407"/>
      <c r="E104" s="407"/>
      <c r="F104" s="408"/>
    </row>
    <row r="105" spans="1:6" ht="15.75" customHeight="1" x14ac:dyDescent="0.3">
      <c r="A105" s="6"/>
      <c r="B105" s="418" t="s">
        <v>14</v>
      </c>
      <c r="C105" s="407"/>
      <c r="D105" s="407"/>
      <c r="E105" s="407"/>
      <c r="F105" s="408"/>
    </row>
    <row r="106" spans="1:6" ht="15.75" customHeight="1" x14ac:dyDescent="0.3">
      <c r="A106" s="420" t="s">
        <v>58</v>
      </c>
      <c r="B106" s="407"/>
      <c r="C106" s="407"/>
      <c r="D106" s="407"/>
      <c r="E106" s="407"/>
      <c r="F106" s="408"/>
    </row>
    <row r="107" spans="1:6" ht="15.75" customHeight="1" x14ac:dyDescent="0.25">
      <c r="A107" s="7" t="s">
        <v>15</v>
      </c>
      <c r="B107" s="421" t="s">
        <v>199</v>
      </c>
      <c r="C107" s="422"/>
      <c r="D107" s="8" t="s">
        <v>16</v>
      </c>
      <c r="E107" s="421">
        <v>6</v>
      </c>
      <c r="F107" s="423"/>
    </row>
    <row r="108" spans="1:6" ht="15.75" customHeight="1" x14ac:dyDescent="0.25">
      <c r="A108" s="7" t="s">
        <v>1</v>
      </c>
      <c r="B108" s="421" t="s">
        <v>101</v>
      </c>
      <c r="C108" s="422"/>
      <c r="D108" s="7" t="s">
        <v>62</v>
      </c>
      <c r="E108" s="424">
        <v>1254</v>
      </c>
      <c r="F108" s="423"/>
    </row>
    <row r="109" spans="1:6" ht="15.75" customHeight="1" x14ac:dyDescent="0.25">
      <c r="A109" s="7" t="s">
        <v>64</v>
      </c>
      <c r="B109" s="426" t="s">
        <v>211</v>
      </c>
      <c r="C109" s="427"/>
      <c r="D109" s="9" t="s">
        <v>63</v>
      </c>
      <c r="E109" s="428" t="s">
        <v>212</v>
      </c>
      <c r="F109" s="429"/>
    </row>
    <row r="110" spans="1:6" ht="15.75" customHeight="1" x14ac:dyDescent="0.25">
      <c r="A110" s="10" t="s">
        <v>0</v>
      </c>
      <c r="B110" s="9" t="s">
        <v>17</v>
      </c>
      <c r="C110" s="9" t="s">
        <v>18</v>
      </c>
      <c r="D110" s="9" t="s">
        <v>11</v>
      </c>
      <c r="E110" s="425" t="s">
        <v>19</v>
      </c>
      <c r="F110" s="408"/>
    </row>
    <row r="111" spans="1:6" ht="15.75" customHeight="1" x14ac:dyDescent="0.25">
      <c r="A111" s="11">
        <v>1</v>
      </c>
      <c r="B111" s="32" t="s">
        <v>5</v>
      </c>
      <c r="C111" s="21">
        <v>18.5</v>
      </c>
      <c r="D111" s="1" t="str">
        <f t="shared" ref="D111:D115" si="5">IF(C111&gt;=18,"A1",IF(C111&gt;=16,"A2",IF(C111&gt;=14,"B1",IF(C111&gt;=12,"B2",IF(C111&gt;=10,"C1",IF(C111&gt;=8,"C2",IF(C111&gt;=6.5,"D","E")))))))</f>
        <v>A1</v>
      </c>
      <c r="E111" s="413" t="s">
        <v>244</v>
      </c>
      <c r="F111" s="414"/>
    </row>
    <row r="112" spans="1:6" ht="15.75" customHeight="1" x14ac:dyDescent="0.25">
      <c r="A112" s="11">
        <v>2</v>
      </c>
      <c r="B112" s="32" t="s">
        <v>6</v>
      </c>
      <c r="C112" s="21">
        <v>19</v>
      </c>
      <c r="D112" s="1" t="str">
        <f t="shared" si="5"/>
        <v>A1</v>
      </c>
      <c r="E112" s="415"/>
      <c r="F112" s="414"/>
    </row>
    <row r="113" spans="1:6" ht="15.75" customHeight="1" x14ac:dyDescent="0.25">
      <c r="A113" s="11">
        <v>3</v>
      </c>
      <c r="B113" s="32" t="s">
        <v>7</v>
      </c>
      <c r="C113" s="21">
        <v>10.5</v>
      </c>
      <c r="D113" s="1" t="str">
        <f t="shared" si="5"/>
        <v>C1</v>
      </c>
      <c r="E113" s="415"/>
      <c r="F113" s="414"/>
    </row>
    <row r="114" spans="1:6" ht="15.75" customHeight="1" x14ac:dyDescent="0.25">
      <c r="A114" s="11">
        <v>4</v>
      </c>
      <c r="B114" s="32" t="s">
        <v>8</v>
      </c>
      <c r="C114" s="21">
        <v>19.5</v>
      </c>
      <c r="D114" s="1" t="str">
        <f t="shared" si="5"/>
        <v>A1</v>
      </c>
      <c r="E114" s="415"/>
      <c r="F114" s="414"/>
    </row>
    <row r="115" spans="1:6" ht="15.75" customHeight="1" x14ac:dyDescent="0.25">
      <c r="A115" s="11">
        <v>5</v>
      </c>
      <c r="B115" s="32" t="s">
        <v>9</v>
      </c>
      <c r="C115" s="21">
        <v>16</v>
      </c>
      <c r="D115" s="1" t="str">
        <f t="shared" si="5"/>
        <v>A2</v>
      </c>
      <c r="E115" s="415"/>
      <c r="F115" s="414"/>
    </row>
    <row r="116" spans="1:6" ht="15.75" customHeight="1" x14ac:dyDescent="0.25">
      <c r="A116" s="6"/>
      <c r="B116" s="1" t="s">
        <v>2</v>
      </c>
      <c r="C116" s="4">
        <f>C111+C112+C113+C114+C115</f>
        <v>83.5</v>
      </c>
      <c r="D116" s="1" t="str">
        <f>IF(C116&gt;=91,"A1",IF(C116&gt;=81,"A2",IF(C116&gt;=71,"B1",IF(C116&gt;=61,"B2",IF(C116&gt;=51,"C1",IF(C116&gt;=41,"C2",IF(C116&gt;=33,"D","E")))))))</f>
        <v>A2</v>
      </c>
      <c r="E116" s="415"/>
      <c r="F116" s="414"/>
    </row>
    <row r="117" spans="1:6" ht="15.75" customHeight="1" x14ac:dyDescent="0.25">
      <c r="A117" s="6"/>
      <c r="B117" s="32" t="s">
        <v>249</v>
      </c>
      <c r="C117" s="33">
        <f>(C116/100)*100</f>
        <v>83.5</v>
      </c>
      <c r="D117" s="1" t="str">
        <f>IF(C117&gt;=91,"A1",IF(C117&gt;=81,"A2",IF(C117&gt;=71,"B1",IF(C117&gt;=61,"B2",IF(C117&gt;=51,"C1",IF(C117&gt;=41,"C2",IF(C117&gt;=33,"D","E")))))))</f>
        <v>A2</v>
      </c>
      <c r="E117" s="416"/>
      <c r="F117" s="417"/>
    </row>
    <row r="118" spans="1:6" ht="15.75" customHeight="1" x14ac:dyDescent="0.2">
      <c r="A118" s="403" t="s">
        <v>242</v>
      </c>
      <c r="B118" s="405" t="s">
        <v>200</v>
      </c>
      <c r="C118" s="406"/>
      <c r="D118" s="405" t="s">
        <v>20</v>
      </c>
      <c r="E118" s="409"/>
      <c r="F118" s="406"/>
    </row>
    <row r="119" spans="1:6" ht="15.75" customHeight="1" x14ac:dyDescent="0.2">
      <c r="A119" s="404"/>
      <c r="B119" s="407"/>
      <c r="C119" s="408"/>
      <c r="D119" s="407"/>
      <c r="E119" s="407"/>
      <c r="F119" s="408"/>
    </row>
    <row r="121" spans="1:6" ht="15.75" customHeight="1" x14ac:dyDescent="0.3">
      <c r="A121" s="5"/>
      <c r="B121" s="410" t="s">
        <v>54</v>
      </c>
      <c r="C121" s="411"/>
      <c r="D121" s="411"/>
      <c r="E121" s="411"/>
      <c r="F121" s="412"/>
    </row>
    <row r="122" spans="1:6" ht="15.75" customHeight="1" x14ac:dyDescent="0.3">
      <c r="A122" s="6"/>
      <c r="B122" s="418" t="s">
        <v>12</v>
      </c>
      <c r="C122" s="407"/>
      <c r="D122" s="407"/>
      <c r="E122" s="407"/>
      <c r="F122" s="408"/>
    </row>
    <row r="123" spans="1:6" ht="15.75" customHeight="1" x14ac:dyDescent="0.3">
      <c r="A123" s="6"/>
      <c r="B123" s="418" t="s">
        <v>13</v>
      </c>
      <c r="C123" s="407"/>
      <c r="D123" s="407"/>
      <c r="E123" s="407"/>
      <c r="F123" s="408"/>
    </row>
    <row r="124" spans="1:6" ht="15.75" customHeight="1" x14ac:dyDescent="0.25">
      <c r="A124" s="6"/>
      <c r="B124" s="419" t="s">
        <v>55</v>
      </c>
      <c r="C124" s="407"/>
      <c r="D124" s="407"/>
      <c r="E124" s="407"/>
      <c r="F124" s="408"/>
    </row>
    <row r="125" spans="1:6" ht="15.75" customHeight="1" x14ac:dyDescent="0.3">
      <c r="A125" s="6"/>
      <c r="B125" s="418" t="s">
        <v>14</v>
      </c>
      <c r="C125" s="407"/>
      <c r="D125" s="407"/>
      <c r="E125" s="407"/>
      <c r="F125" s="408"/>
    </row>
    <row r="126" spans="1:6" ht="15.75" customHeight="1" x14ac:dyDescent="0.3">
      <c r="A126" s="420" t="s">
        <v>58</v>
      </c>
      <c r="B126" s="407"/>
      <c r="C126" s="407"/>
      <c r="D126" s="407"/>
      <c r="E126" s="407"/>
      <c r="F126" s="408"/>
    </row>
    <row r="127" spans="1:6" ht="15.75" customHeight="1" x14ac:dyDescent="0.25">
      <c r="A127" s="7" t="s">
        <v>15</v>
      </c>
      <c r="B127" s="421" t="s">
        <v>199</v>
      </c>
      <c r="C127" s="422"/>
      <c r="D127" s="8" t="s">
        <v>16</v>
      </c>
      <c r="E127" s="421">
        <v>7</v>
      </c>
      <c r="F127" s="423"/>
    </row>
    <row r="128" spans="1:6" ht="15.75" customHeight="1" x14ac:dyDescent="0.25">
      <c r="A128" s="7" t="s">
        <v>1</v>
      </c>
      <c r="B128" s="421" t="s">
        <v>109</v>
      </c>
      <c r="C128" s="422"/>
      <c r="D128" s="7" t="s">
        <v>62</v>
      </c>
      <c r="E128" s="424">
        <v>1502</v>
      </c>
      <c r="F128" s="423"/>
    </row>
    <row r="129" spans="1:6" ht="15.75" customHeight="1" x14ac:dyDescent="0.25">
      <c r="A129" s="7" t="s">
        <v>64</v>
      </c>
      <c r="B129" s="426" t="s">
        <v>213</v>
      </c>
      <c r="C129" s="427"/>
      <c r="D129" s="9" t="s">
        <v>63</v>
      </c>
      <c r="E129" s="428" t="s">
        <v>214</v>
      </c>
      <c r="F129" s="429"/>
    </row>
    <row r="130" spans="1:6" ht="15.75" customHeight="1" x14ac:dyDescent="0.25">
      <c r="A130" s="10" t="s">
        <v>0</v>
      </c>
      <c r="B130" s="9" t="s">
        <v>17</v>
      </c>
      <c r="C130" s="9" t="s">
        <v>18</v>
      </c>
      <c r="D130" s="9" t="s">
        <v>11</v>
      </c>
      <c r="E130" s="425" t="s">
        <v>19</v>
      </c>
      <c r="F130" s="408"/>
    </row>
    <row r="131" spans="1:6" ht="15.75" customHeight="1" x14ac:dyDescent="0.25">
      <c r="A131" s="11">
        <v>1</v>
      </c>
      <c r="B131" s="32" t="s">
        <v>5</v>
      </c>
      <c r="C131" s="21">
        <v>11.5</v>
      </c>
      <c r="D131" s="1" t="str">
        <f t="shared" ref="D131:D135" si="6">IF(C131&gt;=18,"A1",IF(C131&gt;=16,"A2",IF(C131&gt;=14,"B1",IF(C131&gt;=12,"B2",IF(C131&gt;=10,"C1",IF(C131&gt;=8,"C2",IF(C131&gt;=6.5,"D","E")))))))</f>
        <v>C1</v>
      </c>
      <c r="E131" s="413" t="s">
        <v>246</v>
      </c>
      <c r="F131" s="436"/>
    </row>
    <row r="132" spans="1:6" ht="15.75" customHeight="1" x14ac:dyDescent="0.25">
      <c r="A132" s="11">
        <v>2</v>
      </c>
      <c r="B132" s="32" t="s">
        <v>6</v>
      </c>
      <c r="C132" s="21">
        <v>15</v>
      </c>
      <c r="D132" s="1" t="str">
        <f t="shared" si="6"/>
        <v>B1</v>
      </c>
      <c r="E132" s="437"/>
      <c r="F132" s="436"/>
    </row>
    <row r="133" spans="1:6" ht="15.75" customHeight="1" x14ac:dyDescent="0.25">
      <c r="A133" s="11">
        <v>3</v>
      </c>
      <c r="B133" s="32" t="s">
        <v>7</v>
      </c>
      <c r="C133" s="21">
        <v>1</v>
      </c>
      <c r="D133" s="1" t="str">
        <f t="shared" si="6"/>
        <v>E</v>
      </c>
      <c r="E133" s="437"/>
      <c r="F133" s="436"/>
    </row>
    <row r="134" spans="1:6" ht="15.75" customHeight="1" x14ac:dyDescent="0.25">
      <c r="A134" s="11">
        <v>4</v>
      </c>
      <c r="B134" s="32" t="s">
        <v>8</v>
      </c>
      <c r="C134" s="21">
        <v>7.5</v>
      </c>
      <c r="D134" s="1" t="str">
        <f t="shared" si="6"/>
        <v>D</v>
      </c>
      <c r="E134" s="437"/>
      <c r="F134" s="436"/>
    </row>
    <row r="135" spans="1:6" ht="15.75" customHeight="1" x14ac:dyDescent="0.25">
      <c r="A135" s="11">
        <v>5</v>
      </c>
      <c r="B135" s="32" t="s">
        <v>9</v>
      </c>
      <c r="C135" s="21">
        <v>10</v>
      </c>
      <c r="D135" s="1" t="str">
        <f t="shared" si="6"/>
        <v>C1</v>
      </c>
      <c r="E135" s="437"/>
      <c r="F135" s="436"/>
    </row>
    <row r="136" spans="1:6" ht="15.75" customHeight="1" x14ac:dyDescent="0.25">
      <c r="A136" s="6"/>
      <c r="B136" s="1" t="s">
        <v>2</v>
      </c>
      <c r="C136" s="4">
        <f>C131+C132+C133+C134+C135</f>
        <v>45</v>
      </c>
      <c r="D136" s="1" t="str">
        <f>IF(C136&gt;=91,"A1",IF(C136&gt;=81,"A2",IF(C136&gt;=71,"B1",IF(C136&gt;=61,"B2",IF(C136&gt;=51,"C1",IF(C136&gt;=41,"C2",IF(C136&gt;=33,"D","E")))))))</f>
        <v>C2</v>
      </c>
      <c r="E136" s="437"/>
      <c r="F136" s="436"/>
    </row>
    <row r="137" spans="1:6" ht="15.75" customHeight="1" x14ac:dyDescent="0.25">
      <c r="A137" s="6"/>
      <c r="B137" s="32" t="s">
        <v>249</v>
      </c>
      <c r="C137" s="33">
        <f>(C136/100)*100</f>
        <v>45</v>
      </c>
      <c r="D137" s="1" t="str">
        <f>IF(C137&gt;=91,"A1",IF(C137&gt;=81,"A2",IF(C137&gt;=71,"B1",IF(C137&gt;=61,"B2",IF(C137&gt;=51,"C1",IF(C137&gt;=41,"C2",IF(C137&gt;=33,"D","E")))))))</f>
        <v>C2</v>
      </c>
      <c r="E137" s="438"/>
      <c r="F137" s="439"/>
    </row>
    <row r="138" spans="1:6" ht="15.75" customHeight="1" x14ac:dyDescent="0.2">
      <c r="A138" s="403" t="s">
        <v>242</v>
      </c>
      <c r="B138" s="405" t="s">
        <v>200</v>
      </c>
      <c r="C138" s="406"/>
      <c r="D138" s="405" t="s">
        <v>20</v>
      </c>
      <c r="E138" s="409"/>
      <c r="F138" s="406"/>
    </row>
    <row r="139" spans="1:6" ht="15.75" customHeight="1" x14ac:dyDescent="0.2">
      <c r="A139" s="404"/>
      <c r="B139" s="407"/>
      <c r="C139" s="408"/>
      <c r="D139" s="407"/>
      <c r="E139" s="407"/>
      <c r="F139" s="408"/>
    </row>
    <row r="141" spans="1:6" ht="15.75" customHeight="1" x14ac:dyDescent="0.3">
      <c r="A141" s="5"/>
      <c r="B141" s="410" t="s">
        <v>54</v>
      </c>
      <c r="C141" s="411"/>
      <c r="D141" s="411"/>
      <c r="E141" s="411"/>
      <c r="F141" s="412"/>
    </row>
    <row r="142" spans="1:6" ht="15.75" customHeight="1" x14ac:dyDescent="0.3">
      <c r="A142" s="6"/>
      <c r="B142" s="418" t="s">
        <v>12</v>
      </c>
      <c r="C142" s="407"/>
      <c r="D142" s="407"/>
      <c r="E142" s="407"/>
      <c r="F142" s="408"/>
    </row>
    <row r="143" spans="1:6" ht="15.75" customHeight="1" x14ac:dyDescent="0.3">
      <c r="A143" s="6"/>
      <c r="B143" s="418" t="s">
        <v>13</v>
      </c>
      <c r="C143" s="407"/>
      <c r="D143" s="407"/>
      <c r="E143" s="407"/>
      <c r="F143" s="408"/>
    </row>
    <row r="144" spans="1:6" ht="15.75" customHeight="1" x14ac:dyDescent="0.25">
      <c r="A144" s="6"/>
      <c r="B144" s="419" t="s">
        <v>55</v>
      </c>
      <c r="C144" s="407"/>
      <c r="D144" s="407"/>
      <c r="E144" s="407"/>
      <c r="F144" s="408"/>
    </row>
    <row r="145" spans="1:6" ht="15.75" customHeight="1" x14ac:dyDescent="0.3">
      <c r="A145" s="6"/>
      <c r="B145" s="418" t="s">
        <v>14</v>
      </c>
      <c r="C145" s="407"/>
      <c r="D145" s="407"/>
      <c r="E145" s="407"/>
      <c r="F145" s="408"/>
    </row>
    <row r="146" spans="1:6" ht="15.75" customHeight="1" x14ac:dyDescent="0.3">
      <c r="A146" s="420" t="s">
        <v>58</v>
      </c>
      <c r="B146" s="407"/>
      <c r="C146" s="407"/>
      <c r="D146" s="407"/>
      <c r="E146" s="407"/>
      <c r="F146" s="408"/>
    </row>
    <row r="147" spans="1:6" ht="15.75" customHeight="1" x14ac:dyDescent="0.25">
      <c r="A147" s="7" t="s">
        <v>15</v>
      </c>
      <c r="B147" s="421" t="s">
        <v>199</v>
      </c>
      <c r="C147" s="422"/>
      <c r="D147" s="8" t="s">
        <v>16</v>
      </c>
      <c r="E147" s="421">
        <v>8</v>
      </c>
      <c r="F147" s="423"/>
    </row>
    <row r="148" spans="1:6" ht="15.75" customHeight="1" x14ac:dyDescent="0.25">
      <c r="A148" s="7" t="s">
        <v>1</v>
      </c>
      <c r="B148" s="421" t="s">
        <v>116</v>
      </c>
      <c r="C148" s="422"/>
      <c r="D148" s="7" t="s">
        <v>62</v>
      </c>
      <c r="E148" s="424">
        <v>1324</v>
      </c>
      <c r="F148" s="423"/>
    </row>
    <row r="149" spans="1:6" ht="15.75" customHeight="1" x14ac:dyDescent="0.25">
      <c r="A149" s="7" t="s">
        <v>64</v>
      </c>
      <c r="B149" s="426" t="s">
        <v>215</v>
      </c>
      <c r="C149" s="427"/>
      <c r="D149" s="9" t="s">
        <v>63</v>
      </c>
      <c r="E149" s="428" t="s">
        <v>216</v>
      </c>
      <c r="F149" s="429"/>
    </row>
    <row r="150" spans="1:6" ht="15.75" customHeight="1" x14ac:dyDescent="0.25">
      <c r="A150" s="10" t="s">
        <v>0</v>
      </c>
      <c r="B150" s="9" t="s">
        <v>17</v>
      </c>
      <c r="C150" s="9" t="s">
        <v>18</v>
      </c>
      <c r="D150" s="9" t="s">
        <v>11</v>
      </c>
      <c r="E150" s="425" t="s">
        <v>19</v>
      </c>
      <c r="F150" s="408"/>
    </row>
    <row r="151" spans="1:6" ht="15.75" customHeight="1" x14ac:dyDescent="0.25">
      <c r="A151" s="11">
        <v>1</v>
      </c>
      <c r="B151" s="32" t="s">
        <v>5</v>
      </c>
      <c r="C151" s="21">
        <v>18</v>
      </c>
      <c r="D151" s="1" t="str">
        <f t="shared" ref="D151:D155" si="7">IF(C151&gt;=18,"A1",IF(C151&gt;=16,"A2",IF(C151&gt;=14,"B1",IF(C151&gt;=12,"B2",IF(C151&gt;=10,"C1",IF(C151&gt;=8,"C2",IF(C151&gt;=6.5,"D","E")))))))</f>
        <v>A1</v>
      </c>
      <c r="E151" s="413" t="s">
        <v>244</v>
      </c>
      <c r="F151" s="414"/>
    </row>
    <row r="152" spans="1:6" ht="15.75" customHeight="1" x14ac:dyDescent="0.25">
      <c r="A152" s="11">
        <v>2</v>
      </c>
      <c r="B152" s="32" t="s">
        <v>6</v>
      </c>
      <c r="C152" s="21">
        <v>19.5</v>
      </c>
      <c r="D152" s="1" t="str">
        <f t="shared" si="7"/>
        <v>A1</v>
      </c>
      <c r="E152" s="415"/>
      <c r="F152" s="414"/>
    </row>
    <row r="153" spans="1:6" ht="15.75" customHeight="1" x14ac:dyDescent="0.25">
      <c r="A153" s="11">
        <v>3</v>
      </c>
      <c r="B153" s="32" t="s">
        <v>7</v>
      </c>
      <c r="C153" s="21">
        <v>11</v>
      </c>
      <c r="D153" s="1" t="str">
        <f t="shared" si="7"/>
        <v>C1</v>
      </c>
      <c r="E153" s="415"/>
      <c r="F153" s="414"/>
    </row>
    <row r="154" spans="1:6" ht="15.75" customHeight="1" x14ac:dyDescent="0.25">
      <c r="A154" s="11">
        <v>4</v>
      </c>
      <c r="B154" s="32" t="s">
        <v>8</v>
      </c>
      <c r="C154" s="21">
        <v>18.5</v>
      </c>
      <c r="D154" s="1" t="str">
        <f t="shared" si="7"/>
        <v>A1</v>
      </c>
      <c r="E154" s="415"/>
      <c r="F154" s="414"/>
    </row>
    <row r="155" spans="1:6" ht="15.75" customHeight="1" x14ac:dyDescent="0.25">
      <c r="A155" s="11">
        <v>5</v>
      </c>
      <c r="B155" s="32" t="s">
        <v>9</v>
      </c>
      <c r="C155" s="21">
        <v>18.5</v>
      </c>
      <c r="D155" s="1" t="str">
        <f t="shared" si="7"/>
        <v>A1</v>
      </c>
      <c r="E155" s="415"/>
      <c r="F155" s="414"/>
    </row>
    <row r="156" spans="1:6" ht="15.75" customHeight="1" x14ac:dyDescent="0.25">
      <c r="A156" s="6"/>
      <c r="B156" s="1" t="s">
        <v>2</v>
      </c>
      <c r="C156" s="4">
        <f>C151+C152+C153+C154+C155</f>
        <v>85.5</v>
      </c>
      <c r="D156" s="1" t="str">
        <f>IF(C156&gt;=91,"A1",IF(C156&gt;=81,"A2",IF(C156&gt;=71,"B1",IF(C156&gt;=61,"B2",IF(C156&gt;=51,"C1",IF(C156&gt;=41,"C2",IF(C156&gt;=33,"D","E")))))))</f>
        <v>A2</v>
      </c>
      <c r="E156" s="415"/>
      <c r="F156" s="414"/>
    </row>
    <row r="157" spans="1:6" ht="15.75" customHeight="1" x14ac:dyDescent="0.25">
      <c r="A157" s="6"/>
      <c r="B157" s="32" t="s">
        <v>249</v>
      </c>
      <c r="C157" s="33">
        <f>(C156/100)*100</f>
        <v>85.5</v>
      </c>
      <c r="D157" s="1" t="str">
        <f>IF(C157&gt;=91,"A1",IF(C157&gt;=81,"A2",IF(C157&gt;=71,"B1",IF(C157&gt;=61,"B2",IF(C157&gt;=51,"C1",IF(C157&gt;=41,"C2",IF(C157&gt;=33,"D","E")))))))</f>
        <v>A2</v>
      </c>
      <c r="E157" s="416"/>
      <c r="F157" s="417"/>
    </row>
    <row r="158" spans="1:6" ht="15.75" customHeight="1" x14ac:dyDescent="0.2">
      <c r="A158" s="403" t="s">
        <v>242</v>
      </c>
      <c r="B158" s="405" t="s">
        <v>200</v>
      </c>
      <c r="C158" s="406"/>
      <c r="D158" s="405" t="s">
        <v>20</v>
      </c>
      <c r="E158" s="409"/>
      <c r="F158" s="406"/>
    </row>
    <row r="159" spans="1:6" ht="15.75" customHeight="1" x14ac:dyDescent="0.2">
      <c r="A159" s="404"/>
      <c r="B159" s="407"/>
      <c r="C159" s="408"/>
      <c r="D159" s="407"/>
      <c r="E159" s="407"/>
      <c r="F159" s="408"/>
    </row>
    <row r="161" spans="1:6" ht="15.75" customHeight="1" x14ac:dyDescent="0.3">
      <c r="A161" s="5"/>
      <c r="B161" s="410" t="s">
        <v>54</v>
      </c>
      <c r="C161" s="411"/>
      <c r="D161" s="411"/>
      <c r="E161" s="411"/>
      <c r="F161" s="412"/>
    </row>
    <row r="162" spans="1:6" ht="15.75" customHeight="1" x14ac:dyDescent="0.3">
      <c r="A162" s="6"/>
      <c r="B162" s="418" t="s">
        <v>12</v>
      </c>
      <c r="C162" s="407"/>
      <c r="D162" s="407"/>
      <c r="E162" s="407"/>
      <c r="F162" s="408"/>
    </row>
    <row r="163" spans="1:6" ht="15.75" customHeight="1" x14ac:dyDescent="0.3">
      <c r="A163" s="6"/>
      <c r="B163" s="418" t="s">
        <v>13</v>
      </c>
      <c r="C163" s="407"/>
      <c r="D163" s="407"/>
      <c r="E163" s="407"/>
      <c r="F163" s="408"/>
    </row>
    <row r="164" spans="1:6" ht="15.75" customHeight="1" x14ac:dyDescent="0.25">
      <c r="A164" s="6"/>
      <c r="B164" s="419" t="s">
        <v>55</v>
      </c>
      <c r="C164" s="407"/>
      <c r="D164" s="407"/>
      <c r="E164" s="407"/>
      <c r="F164" s="408"/>
    </row>
    <row r="165" spans="1:6" ht="15.75" customHeight="1" x14ac:dyDescent="0.3">
      <c r="A165" s="6"/>
      <c r="B165" s="418" t="s">
        <v>14</v>
      </c>
      <c r="C165" s="407"/>
      <c r="D165" s="407"/>
      <c r="E165" s="407"/>
      <c r="F165" s="408"/>
    </row>
    <row r="166" spans="1:6" ht="15.75" customHeight="1" x14ac:dyDescent="0.3">
      <c r="A166" s="420" t="s">
        <v>58</v>
      </c>
      <c r="B166" s="407"/>
      <c r="C166" s="407"/>
      <c r="D166" s="407"/>
      <c r="E166" s="407"/>
      <c r="F166" s="408"/>
    </row>
    <row r="167" spans="1:6" ht="15.75" customHeight="1" x14ac:dyDescent="0.25">
      <c r="A167" s="7" t="s">
        <v>15</v>
      </c>
      <c r="B167" s="421" t="s">
        <v>199</v>
      </c>
      <c r="C167" s="422"/>
      <c r="D167" s="8" t="s">
        <v>16</v>
      </c>
      <c r="E167" s="421">
        <v>9</v>
      </c>
      <c r="F167" s="423"/>
    </row>
    <row r="168" spans="1:6" ht="15.75" customHeight="1" x14ac:dyDescent="0.25">
      <c r="A168" s="7" t="s">
        <v>1</v>
      </c>
      <c r="B168" s="421" t="s">
        <v>122</v>
      </c>
      <c r="C168" s="422"/>
      <c r="D168" s="7" t="s">
        <v>62</v>
      </c>
      <c r="E168" s="424">
        <v>1350</v>
      </c>
      <c r="F168" s="423"/>
    </row>
    <row r="169" spans="1:6" ht="15.75" customHeight="1" x14ac:dyDescent="0.25">
      <c r="A169" s="7" t="s">
        <v>64</v>
      </c>
      <c r="B169" s="426" t="s">
        <v>217</v>
      </c>
      <c r="C169" s="427"/>
      <c r="D169" s="9" t="s">
        <v>63</v>
      </c>
      <c r="E169" s="428" t="s">
        <v>218</v>
      </c>
      <c r="F169" s="429"/>
    </row>
    <row r="170" spans="1:6" ht="15.75" customHeight="1" x14ac:dyDescent="0.25">
      <c r="A170" s="10" t="s">
        <v>0</v>
      </c>
      <c r="B170" s="9" t="s">
        <v>17</v>
      </c>
      <c r="C170" s="9" t="s">
        <v>18</v>
      </c>
      <c r="D170" s="9" t="s">
        <v>11</v>
      </c>
      <c r="E170" s="425" t="s">
        <v>19</v>
      </c>
      <c r="F170" s="408"/>
    </row>
    <row r="171" spans="1:6" ht="15.75" customHeight="1" x14ac:dyDescent="0.25">
      <c r="A171" s="11">
        <v>1</v>
      </c>
      <c r="B171" s="32" t="s">
        <v>5</v>
      </c>
      <c r="C171" s="21">
        <v>19.5</v>
      </c>
      <c r="D171" s="1" t="str">
        <f t="shared" ref="D171:D175" si="8">IF(C171&gt;=18,"A1",IF(C171&gt;=16,"A2",IF(C171&gt;=14,"B1",IF(C171&gt;=12,"B2",IF(C171&gt;=10,"C1",IF(C171&gt;=8,"C2",IF(C171&gt;=6.5,"D","E")))))))</f>
        <v>A1</v>
      </c>
      <c r="E171" s="413" t="s">
        <v>245</v>
      </c>
      <c r="F171" s="436"/>
    </row>
    <row r="172" spans="1:6" ht="15.75" customHeight="1" x14ac:dyDescent="0.25">
      <c r="A172" s="11">
        <v>2</v>
      </c>
      <c r="B172" s="32" t="s">
        <v>6</v>
      </c>
      <c r="C172" s="21">
        <v>19.5</v>
      </c>
      <c r="D172" s="1" t="str">
        <f t="shared" si="8"/>
        <v>A1</v>
      </c>
      <c r="E172" s="437"/>
      <c r="F172" s="436"/>
    </row>
    <row r="173" spans="1:6" ht="15.75" customHeight="1" x14ac:dyDescent="0.25">
      <c r="A173" s="11">
        <v>3</v>
      </c>
      <c r="B173" s="32" t="s">
        <v>7</v>
      </c>
      <c r="C173" s="21">
        <v>19</v>
      </c>
      <c r="D173" s="1" t="str">
        <f t="shared" si="8"/>
        <v>A1</v>
      </c>
      <c r="E173" s="437"/>
      <c r="F173" s="436"/>
    </row>
    <row r="174" spans="1:6" ht="15.75" customHeight="1" x14ac:dyDescent="0.25">
      <c r="A174" s="11">
        <v>4</v>
      </c>
      <c r="B174" s="32" t="s">
        <v>8</v>
      </c>
      <c r="C174" s="21">
        <v>18</v>
      </c>
      <c r="D174" s="1" t="str">
        <f t="shared" si="8"/>
        <v>A1</v>
      </c>
      <c r="E174" s="437"/>
      <c r="F174" s="436"/>
    </row>
    <row r="175" spans="1:6" ht="15.75" customHeight="1" x14ac:dyDescent="0.25">
      <c r="A175" s="11">
        <v>5</v>
      </c>
      <c r="B175" s="32" t="s">
        <v>9</v>
      </c>
      <c r="C175" s="21">
        <v>19.5</v>
      </c>
      <c r="D175" s="1" t="str">
        <f t="shared" si="8"/>
        <v>A1</v>
      </c>
      <c r="E175" s="437"/>
      <c r="F175" s="436"/>
    </row>
    <row r="176" spans="1:6" ht="15.75" customHeight="1" x14ac:dyDescent="0.25">
      <c r="A176" s="6"/>
      <c r="B176" s="1" t="s">
        <v>2</v>
      </c>
      <c r="C176" s="4">
        <f>C171+C172+C173+C174+C175</f>
        <v>95.5</v>
      </c>
      <c r="D176" s="1" t="str">
        <f>IF(C176&gt;=91,"A1",IF(C176&gt;=81,"A2",IF(C176&gt;=71,"B1",IF(C176&gt;=61,"B2",IF(C176&gt;=51,"C1",IF(C176&gt;=41,"C2",IF(C176&gt;=33,"D","E")))))))</f>
        <v>A1</v>
      </c>
      <c r="E176" s="437"/>
      <c r="F176" s="436"/>
    </row>
    <row r="177" spans="1:6" ht="15.75" customHeight="1" x14ac:dyDescent="0.25">
      <c r="A177" s="6"/>
      <c r="B177" s="32" t="s">
        <v>249</v>
      </c>
      <c r="C177" s="33">
        <f>(C176/100)*100</f>
        <v>95.5</v>
      </c>
      <c r="D177" s="1" t="str">
        <f>IF(C177&gt;=91,"A1",IF(C177&gt;=81,"A2",IF(C177&gt;=71,"B1",IF(C177&gt;=61,"B2",IF(C177&gt;=51,"C1",IF(C177&gt;=41,"C2",IF(C177&gt;=33,"D","E")))))))</f>
        <v>A1</v>
      </c>
      <c r="E177" s="438"/>
      <c r="F177" s="439"/>
    </row>
    <row r="178" spans="1:6" ht="15.75" customHeight="1" x14ac:dyDescent="0.2">
      <c r="A178" s="403" t="s">
        <v>242</v>
      </c>
      <c r="B178" s="405" t="s">
        <v>200</v>
      </c>
      <c r="C178" s="406"/>
      <c r="D178" s="405" t="s">
        <v>20</v>
      </c>
      <c r="E178" s="409"/>
      <c r="F178" s="406"/>
    </row>
    <row r="179" spans="1:6" ht="15.75" customHeight="1" x14ac:dyDescent="0.2">
      <c r="A179" s="404"/>
      <c r="B179" s="407"/>
      <c r="C179" s="408"/>
      <c r="D179" s="407"/>
      <c r="E179" s="407"/>
      <c r="F179" s="408"/>
    </row>
    <row r="181" spans="1:6" ht="15.75" customHeight="1" x14ac:dyDescent="0.3">
      <c r="A181" s="5"/>
      <c r="B181" s="410" t="s">
        <v>54</v>
      </c>
      <c r="C181" s="411"/>
      <c r="D181" s="411"/>
      <c r="E181" s="411"/>
      <c r="F181" s="412"/>
    </row>
    <row r="182" spans="1:6" ht="15.75" customHeight="1" x14ac:dyDescent="0.3">
      <c r="A182" s="6"/>
      <c r="B182" s="418" t="s">
        <v>12</v>
      </c>
      <c r="C182" s="407"/>
      <c r="D182" s="407"/>
      <c r="E182" s="407"/>
      <c r="F182" s="408"/>
    </row>
    <row r="183" spans="1:6" ht="15.75" customHeight="1" x14ac:dyDescent="0.3">
      <c r="A183" s="6"/>
      <c r="B183" s="418" t="s">
        <v>13</v>
      </c>
      <c r="C183" s="407"/>
      <c r="D183" s="407"/>
      <c r="E183" s="407"/>
      <c r="F183" s="408"/>
    </row>
    <row r="184" spans="1:6" ht="15.75" customHeight="1" x14ac:dyDescent="0.25">
      <c r="A184" s="6"/>
      <c r="B184" s="419" t="s">
        <v>55</v>
      </c>
      <c r="C184" s="407"/>
      <c r="D184" s="407"/>
      <c r="E184" s="407"/>
      <c r="F184" s="408"/>
    </row>
    <row r="185" spans="1:6" ht="15.75" customHeight="1" x14ac:dyDescent="0.3">
      <c r="A185" s="6"/>
      <c r="B185" s="418" t="s">
        <v>14</v>
      </c>
      <c r="C185" s="407"/>
      <c r="D185" s="407"/>
      <c r="E185" s="407"/>
      <c r="F185" s="408"/>
    </row>
    <row r="186" spans="1:6" ht="15.75" customHeight="1" x14ac:dyDescent="0.3">
      <c r="A186" s="420" t="s">
        <v>58</v>
      </c>
      <c r="B186" s="407"/>
      <c r="C186" s="407"/>
      <c r="D186" s="407"/>
      <c r="E186" s="407"/>
      <c r="F186" s="408"/>
    </row>
    <row r="187" spans="1:6" ht="15.75" customHeight="1" x14ac:dyDescent="0.25">
      <c r="A187" s="7" t="s">
        <v>15</v>
      </c>
      <c r="B187" s="421" t="s">
        <v>199</v>
      </c>
      <c r="C187" s="422"/>
      <c r="D187" s="8" t="s">
        <v>16</v>
      </c>
      <c r="E187" s="442">
        <v>10</v>
      </c>
      <c r="F187" s="422"/>
    </row>
    <row r="188" spans="1:6" ht="15.75" customHeight="1" x14ac:dyDescent="0.25">
      <c r="A188" s="7" t="s">
        <v>1</v>
      </c>
      <c r="B188" s="421" t="s">
        <v>129</v>
      </c>
      <c r="C188" s="422"/>
      <c r="D188" s="7" t="s">
        <v>62</v>
      </c>
      <c r="E188" s="443">
        <v>1341</v>
      </c>
      <c r="F188" s="422"/>
    </row>
    <row r="189" spans="1:6" ht="15.75" customHeight="1" x14ac:dyDescent="0.25">
      <c r="A189" s="7" t="s">
        <v>64</v>
      </c>
      <c r="B189" s="426" t="s">
        <v>219</v>
      </c>
      <c r="C189" s="427"/>
      <c r="D189" s="9" t="s">
        <v>63</v>
      </c>
      <c r="E189" s="440" t="s">
        <v>220</v>
      </c>
      <c r="F189" s="441"/>
    </row>
    <row r="190" spans="1:6" ht="15.75" customHeight="1" x14ac:dyDescent="0.25">
      <c r="A190" s="10" t="s">
        <v>0</v>
      </c>
      <c r="B190" s="9" t="s">
        <v>17</v>
      </c>
      <c r="C190" s="9" t="s">
        <v>18</v>
      </c>
      <c r="D190" s="9" t="s">
        <v>11</v>
      </c>
      <c r="E190" s="425" t="s">
        <v>19</v>
      </c>
      <c r="F190" s="408"/>
    </row>
    <row r="191" spans="1:6" ht="15.75" customHeight="1" x14ac:dyDescent="0.25">
      <c r="A191" s="11">
        <v>1</v>
      </c>
      <c r="B191" s="32" t="s">
        <v>5</v>
      </c>
      <c r="C191" s="21">
        <v>17.5</v>
      </c>
      <c r="D191" s="1" t="str">
        <f t="shared" ref="D191:D195" si="9">IF(C191&gt;=18,"A1",IF(C191&gt;=16,"A2",IF(C191&gt;=14,"B1",IF(C191&gt;=12,"B2",IF(C191&gt;=10,"C1",IF(C191&gt;=8,"C2",IF(C191&gt;=6.5,"D","E")))))))</f>
        <v>A2</v>
      </c>
      <c r="E191" s="413" t="s">
        <v>243</v>
      </c>
      <c r="F191" s="414"/>
    </row>
    <row r="192" spans="1:6" ht="15.75" customHeight="1" x14ac:dyDescent="0.25">
      <c r="A192" s="11">
        <v>2</v>
      </c>
      <c r="B192" s="32" t="s">
        <v>6</v>
      </c>
      <c r="C192" s="21">
        <v>19.5</v>
      </c>
      <c r="D192" s="1" t="str">
        <f t="shared" si="9"/>
        <v>A1</v>
      </c>
      <c r="E192" s="415"/>
      <c r="F192" s="414"/>
    </row>
    <row r="193" spans="1:6" ht="15.75" customHeight="1" x14ac:dyDescent="0.25">
      <c r="A193" s="11">
        <v>3</v>
      </c>
      <c r="B193" s="32" t="s">
        <v>7</v>
      </c>
      <c r="C193" s="21">
        <v>17.5</v>
      </c>
      <c r="D193" s="1" t="str">
        <f t="shared" si="9"/>
        <v>A2</v>
      </c>
      <c r="E193" s="415"/>
      <c r="F193" s="414"/>
    </row>
    <row r="194" spans="1:6" ht="15.75" customHeight="1" x14ac:dyDescent="0.25">
      <c r="A194" s="11">
        <v>4</v>
      </c>
      <c r="B194" s="32" t="s">
        <v>8</v>
      </c>
      <c r="C194" s="21">
        <v>9</v>
      </c>
      <c r="D194" s="1" t="str">
        <f t="shared" si="9"/>
        <v>C2</v>
      </c>
      <c r="E194" s="415"/>
      <c r="F194" s="414"/>
    </row>
    <row r="195" spans="1:6" ht="15.75" customHeight="1" x14ac:dyDescent="0.25">
      <c r="A195" s="11">
        <v>5</v>
      </c>
      <c r="B195" s="32" t="s">
        <v>9</v>
      </c>
      <c r="C195" s="21">
        <v>11</v>
      </c>
      <c r="D195" s="1" t="str">
        <f t="shared" si="9"/>
        <v>C1</v>
      </c>
      <c r="E195" s="415"/>
      <c r="F195" s="414"/>
    </row>
    <row r="196" spans="1:6" ht="15.75" customHeight="1" x14ac:dyDescent="0.25">
      <c r="A196" s="6"/>
      <c r="B196" s="1" t="s">
        <v>2</v>
      </c>
      <c r="C196" s="4">
        <f>C191+C192+C193+C194+C195</f>
        <v>74.5</v>
      </c>
      <c r="D196" s="1" t="str">
        <f>IF(C196&gt;=91,"A1",IF(C196&gt;=81,"A2",IF(C196&gt;=71,"B1",IF(C196&gt;=61,"B2",IF(C196&gt;=51,"C1",IF(C196&gt;=41,"C2",IF(C196&gt;=33,"D","E")))))))</f>
        <v>B1</v>
      </c>
      <c r="E196" s="415"/>
      <c r="F196" s="414"/>
    </row>
    <row r="197" spans="1:6" ht="15.75" customHeight="1" x14ac:dyDescent="0.25">
      <c r="A197" s="6"/>
      <c r="B197" s="32" t="s">
        <v>249</v>
      </c>
      <c r="C197" s="33">
        <f>(C196/100)*100</f>
        <v>74.5</v>
      </c>
      <c r="D197" s="1" t="str">
        <f>IF(C197&gt;=91,"A1",IF(C197&gt;=81,"A2",IF(C197&gt;=71,"B1",IF(C197&gt;=61,"B2",IF(C197&gt;=51,"C1",IF(C197&gt;=41,"C2",IF(C197&gt;=33,"D","E")))))))</f>
        <v>B1</v>
      </c>
      <c r="E197" s="416"/>
      <c r="F197" s="417"/>
    </row>
    <row r="198" spans="1:6" ht="15.75" customHeight="1" x14ac:dyDescent="0.2">
      <c r="A198" s="403" t="s">
        <v>242</v>
      </c>
      <c r="B198" s="405" t="s">
        <v>200</v>
      </c>
      <c r="C198" s="406"/>
      <c r="D198" s="405" t="s">
        <v>20</v>
      </c>
      <c r="E198" s="409"/>
      <c r="F198" s="406"/>
    </row>
    <row r="199" spans="1:6" ht="15.75" customHeight="1" x14ac:dyDescent="0.2">
      <c r="A199" s="404"/>
      <c r="B199" s="407"/>
      <c r="C199" s="408"/>
      <c r="D199" s="407"/>
      <c r="E199" s="407"/>
      <c r="F199" s="408"/>
    </row>
    <row r="201" spans="1:6" ht="15.75" customHeight="1" x14ac:dyDescent="0.3">
      <c r="A201" s="5"/>
      <c r="B201" s="410" t="s">
        <v>54</v>
      </c>
      <c r="C201" s="411"/>
      <c r="D201" s="411"/>
      <c r="E201" s="411"/>
      <c r="F201" s="412"/>
    </row>
    <row r="202" spans="1:6" ht="15.75" customHeight="1" x14ac:dyDescent="0.3">
      <c r="A202" s="6"/>
      <c r="B202" s="418" t="s">
        <v>12</v>
      </c>
      <c r="C202" s="407"/>
      <c r="D202" s="407"/>
      <c r="E202" s="407"/>
      <c r="F202" s="408"/>
    </row>
    <row r="203" spans="1:6" ht="15.75" customHeight="1" x14ac:dyDescent="0.3">
      <c r="A203" s="6"/>
      <c r="B203" s="418" t="s">
        <v>13</v>
      </c>
      <c r="C203" s="407"/>
      <c r="D203" s="407"/>
      <c r="E203" s="407"/>
      <c r="F203" s="408"/>
    </row>
    <row r="204" spans="1:6" ht="15.75" customHeight="1" x14ac:dyDescent="0.25">
      <c r="A204" s="6"/>
      <c r="B204" s="419" t="s">
        <v>55</v>
      </c>
      <c r="C204" s="407"/>
      <c r="D204" s="407"/>
      <c r="E204" s="407"/>
      <c r="F204" s="408"/>
    </row>
    <row r="205" spans="1:6" ht="15.75" customHeight="1" x14ac:dyDescent="0.3">
      <c r="A205" s="6"/>
      <c r="B205" s="418" t="s">
        <v>14</v>
      </c>
      <c r="C205" s="407"/>
      <c r="D205" s="407"/>
      <c r="E205" s="407"/>
      <c r="F205" s="408"/>
    </row>
    <row r="206" spans="1:6" ht="15.75" customHeight="1" x14ac:dyDescent="0.3">
      <c r="A206" s="420" t="s">
        <v>58</v>
      </c>
      <c r="B206" s="407"/>
      <c r="C206" s="407"/>
      <c r="D206" s="407"/>
      <c r="E206" s="407"/>
      <c r="F206" s="408"/>
    </row>
    <row r="207" spans="1:6" ht="15.75" customHeight="1" x14ac:dyDescent="0.25">
      <c r="A207" s="7" t="s">
        <v>15</v>
      </c>
      <c r="B207" s="421" t="s">
        <v>199</v>
      </c>
      <c r="C207" s="422"/>
      <c r="D207" s="8" t="s">
        <v>16</v>
      </c>
      <c r="E207" s="421">
        <v>11</v>
      </c>
      <c r="F207" s="423"/>
    </row>
    <row r="208" spans="1:6" ht="15.75" customHeight="1" x14ac:dyDescent="0.25">
      <c r="A208" s="7" t="s">
        <v>1</v>
      </c>
      <c r="B208" s="421" t="s">
        <v>136</v>
      </c>
      <c r="C208" s="422"/>
      <c r="D208" s="7" t="s">
        <v>62</v>
      </c>
      <c r="E208" s="424">
        <v>1340</v>
      </c>
      <c r="F208" s="423"/>
    </row>
    <row r="209" spans="1:6" ht="15.75" customHeight="1" x14ac:dyDescent="0.25">
      <c r="A209" s="7" t="s">
        <v>64</v>
      </c>
      <c r="B209" s="426" t="s">
        <v>221</v>
      </c>
      <c r="C209" s="427"/>
      <c r="D209" s="9" t="s">
        <v>63</v>
      </c>
      <c r="E209" s="428" t="s">
        <v>222</v>
      </c>
      <c r="F209" s="429"/>
    </row>
    <row r="210" spans="1:6" ht="15.75" customHeight="1" x14ac:dyDescent="0.25">
      <c r="A210" s="10" t="s">
        <v>0</v>
      </c>
      <c r="B210" s="9" t="s">
        <v>17</v>
      </c>
      <c r="C210" s="9" t="s">
        <v>18</v>
      </c>
      <c r="D210" s="9" t="s">
        <v>11</v>
      </c>
      <c r="E210" s="425" t="s">
        <v>19</v>
      </c>
      <c r="F210" s="408"/>
    </row>
    <row r="211" spans="1:6" ht="15.75" customHeight="1" x14ac:dyDescent="0.25">
      <c r="A211" s="11">
        <v>1</v>
      </c>
      <c r="B211" s="32" t="s">
        <v>5</v>
      </c>
      <c r="C211" s="21">
        <v>18.5</v>
      </c>
      <c r="D211" s="1" t="str">
        <f t="shared" ref="D211:D215" si="10">IF(C211&gt;=18,"A1",IF(C211&gt;=16,"A2",IF(C211&gt;=14,"B1",IF(C211&gt;=12,"B2",IF(C211&gt;=10,"C1",IF(C211&gt;=8,"C2",IF(C211&gt;=6.5,"D","E")))))))</f>
        <v>A1</v>
      </c>
      <c r="E211" s="413" t="s">
        <v>244</v>
      </c>
      <c r="F211" s="414"/>
    </row>
    <row r="212" spans="1:6" ht="15.75" customHeight="1" x14ac:dyDescent="0.25">
      <c r="A212" s="11">
        <v>2</v>
      </c>
      <c r="B212" s="32" t="s">
        <v>6</v>
      </c>
      <c r="C212" s="21">
        <v>15.5</v>
      </c>
      <c r="D212" s="1" t="str">
        <f t="shared" si="10"/>
        <v>B1</v>
      </c>
      <c r="E212" s="415"/>
      <c r="F212" s="414"/>
    </row>
    <row r="213" spans="1:6" ht="15.75" customHeight="1" x14ac:dyDescent="0.25">
      <c r="A213" s="11">
        <v>3</v>
      </c>
      <c r="B213" s="32" t="s">
        <v>7</v>
      </c>
      <c r="C213" s="21">
        <v>15.5</v>
      </c>
      <c r="D213" s="1" t="str">
        <f t="shared" si="10"/>
        <v>B1</v>
      </c>
      <c r="E213" s="415"/>
      <c r="F213" s="414"/>
    </row>
    <row r="214" spans="1:6" ht="15.75" customHeight="1" x14ac:dyDescent="0.25">
      <c r="A214" s="11">
        <v>4</v>
      </c>
      <c r="B214" s="32" t="s">
        <v>8</v>
      </c>
      <c r="C214" s="21">
        <v>15.5</v>
      </c>
      <c r="D214" s="1" t="str">
        <f t="shared" si="10"/>
        <v>B1</v>
      </c>
      <c r="E214" s="415"/>
      <c r="F214" s="414"/>
    </row>
    <row r="215" spans="1:6" ht="15.75" customHeight="1" x14ac:dyDescent="0.25">
      <c r="A215" s="11">
        <v>5</v>
      </c>
      <c r="B215" s="32" t="s">
        <v>9</v>
      </c>
      <c r="C215" s="21">
        <v>19.5</v>
      </c>
      <c r="D215" s="1" t="str">
        <f t="shared" si="10"/>
        <v>A1</v>
      </c>
      <c r="E215" s="415"/>
      <c r="F215" s="414"/>
    </row>
    <row r="216" spans="1:6" ht="15.75" customHeight="1" x14ac:dyDescent="0.25">
      <c r="A216" s="6"/>
      <c r="B216" s="1" t="s">
        <v>2</v>
      </c>
      <c r="C216" s="4">
        <f>C211+C212+C213+C214+C215</f>
        <v>84.5</v>
      </c>
      <c r="D216" s="1" t="str">
        <f>IF(C216&gt;=91,"A1",IF(C216&gt;=81,"A2",IF(C216&gt;=71,"B1",IF(C216&gt;=61,"B2",IF(C216&gt;=51,"C1",IF(C216&gt;=41,"C2",IF(C216&gt;=33,"D","E")))))))</f>
        <v>A2</v>
      </c>
      <c r="E216" s="415"/>
      <c r="F216" s="414"/>
    </row>
    <row r="217" spans="1:6" ht="15.75" customHeight="1" x14ac:dyDescent="0.25">
      <c r="A217" s="6"/>
      <c r="B217" s="32" t="s">
        <v>249</v>
      </c>
      <c r="C217" s="33">
        <f>(C216/100)*100</f>
        <v>84.5</v>
      </c>
      <c r="D217" s="1" t="str">
        <f>IF(C217&gt;=91,"A1",IF(C217&gt;=81,"A2",IF(C217&gt;=71,"B1",IF(C217&gt;=61,"B2",IF(C217&gt;=51,"C1",IF(C217&gt;=41,"C2",IF(C217&gt;=33,"D","E")))))))</f>
        <v>A2</v>
      </c>
      <c r="E217" s="416"/>
      <c r="F217" s="417"/>
    </row>
    <row r="218" spans="1:6" ht="15.75" customHeight="1" x14ac:dyDescent="0.2">
      <c r="A218" s="403" t="s">
        <v>242</v>
      </c>
      <c r="B218" s="405" t="s">
        <v>200</v>
      </c>
      <c r="C218" s="406"/>
      <c r="D218" s="405" t="s">
        <v>20</v>
      </c>
      <c r="E218" s="409"/>
      <c r="F218" s="406"/>
    </row>
    <row r="219" spans="1:6" ht="15.75" customHeight="1" x14ac:dyDescent="0.2">
      <c r="A219" s="404"/>
      <c r="B219" s="407"/>
      <c r="C219" s="408"/>
      <c r="D219" s="407"/>
      <c r="E219" s="407"/>
      <c r="F219" s="408"/>
    </row>
    <row r="221" spans="1:6" ht="15.75" customHeight="1" x14ac:dyDescent="0.3">
      <c r="A221" s="5"/>
      <c r="B221" s="410" t="s">
        <v>54</v>
      </c>
      <c r="C221" s="411"/>
      <c r="D221" s="411"/>
      <c r="E221" s="411"/>
      <c r="F221" s="412"/>
    </row>
    <row r="222" spans="1:6" ht="15.75" customHeight="1" x14ac:dyDescent="0.3">
      <c r="A222" s="6"/>
      <c r="B222" s="418" t="s">
        <v>12</v>
      </c>
      <c r="C222" s="407"/>
      <c r="D222" s="407"/>
      <c r="E222" s="407"/>
      <c r="F222" s="408"/>
    </row>
    <row r="223" spans="1:6" ht="15.75" customHeight="1" x14ac:dyDescent="0.3">
      <c r="A223" s="6"/>
      <c r="B223" s="418" t="s">
        <v>13</v>
      </c>
      <c r="C223" s="407"/>
      <c r="D223" s="407"/>
      <c r="E223" s="407"/>
      <c r="F223" s="408"/>
    </row>
    <row r="224" spans="1:6" ht="15.75" customHeight="1" x14ac:dyDescent="0.25">
      <c r="A224" s="6"/>
      <c r="B224" s="419" t="s">
        <v>55</v>
      </c>
      <c r="C224" s="407"/>
      <c r="D224" s="407"/>
      <c r="E224" s="407"/>
      <c r="F224" s="408"/>
    </row>
    <row r="225" spans="1:6" ht="15.75" customHeight="1" x14ac:dyDescent="0.3">
      <c r="A225" s="6"/>
      <c r="B225" s="418" t="s">
        <v>14</v>
      </c>
      <c r="C225" s="407"/>
      <c r="D225" s="407"/>
      <c r="E225" s="407"/>
      <c r="F225" s="408"/>
    </row>
    <row r="226" spans="1:6" ht="15.75" customHeight="1" x14ac:dyDescent="0.3">
      <c r="A226" s="420" t="s">
        <v>58</v>
      </c>
      <c r="B226" s="407"/>
      <c r="C226" s="407"/>
      <c r="D226" s="407"/>
      <c r="E226" s="407"/>
      <c r="F226" s="408"/>
    </row>
    <row r="227" spans="1:6" ht="15.75" customHeight="1" x14ac:dyDescent="0.25">
      <c r="A227" s="7" t="s">
        <v>15</v>
      </c>
      <c r="B227" s="421" t="s">
        <v>199</v>
      </c>
      <c r="C227" s="423"/>
      <c r="D227" s="8" t="s">
        <v>16</v>
      </c>
      <c r="E227" s="421">
        <v>12</v>
      </c>
      <c r="F227" s="423"/>
    </row>
    <row r="228" spans="1:6" ht="15.75" customHeight="1" x14ac:dyDescent="0.25">
      <c r="A228" s="7" t="s">
        <v>1</v>
      </c>
      <c r="B228" s="421" t="s">
        <v>143</v>
      </c>
      <c r="C228" s="423"/>
      <c r="D228" s="7" t="s">
        <v>62</v>
      </c>
      <c r="E228" s="424">
        <v>1547</v>
      </c>
      <c r="F228" s="423"/>
    </row>
    <row r="229" spans="1:6" ht="15.75" customHeight="1" x14ac:dyDescent="0.25">
      <c r="A229" s="7" t="s">
        <v>64</v>
      </c>
      <c r="B229" s="426" t="s">
        <v>223</v>
      </c>
      <c r="C229" s="427"/>
      <c r="D229" s="9" t="s">
        <v>63</v>
      </c>
      <c r="E229" s="428" t="s">
        <v>224</v>
      </c>
      <c r="F229" s="429"/>
    </row>
    <row r="230" spans="1:6" ht="15.75" customHeight="1" x14ac:dyDescent="0.25">
      <c r="A230" s="10" t="s">
        <v>0</v>
      </c>
      <c r="B230" s="9" t="s">
        <v>17</v>
      </c>
      <c r="C230" s="9" t="s">
        <v>18</v>
      </c>
      <c r="D230" s="9" t="s">
        <v>11</v>
      </c>
      <c r="E230" s="425" t="s">
        <v>19</v>
      </c>
      <c r="F230" s="408"/>
    </row>
    <row r="231" spans="1:6" ht="15.75" customHeight="1" x14ac:dyDescent="0.25">
      <c r="A231" s="11">
        <v>1</v>
      </c>
      <c r="B231" s="32" t="s">
        <v>5</v>
      </c>
      <c r="C231" s="21">
        <v>10.5</v>
      </c>
      <c r="D231" s="1" t="str">
        <f t="shared" ref="D231:D235" si="11">IF(C231&gt;=18,"A1",IF(C231&gt;=16,"A2",IF(C231&gt;=14,"B1",IF(C231&gt;=12,"B2",IF(C231&gt;=10,"C1",IF(C231&gt;=8,"C2",IF(C231&gt;=6.5,"D","E")))))))</f>
        <v>C1</v>
      </c>
      <c r="E231" s="413" t="s">
        <v>248</v>
      </c>
      <c r="F231" s="436"/>
    </row>
    <row r="232" spans="1:6" ht="15.75" customHeight="1" x14ac:dyDescent="0.25">
      <c r="A232" s="11">
        <v>2</v>
      </c>
      <c r="B232" s="32" t="s">
        <v>6</v>
      </c>
      <c r="C232" s="21">
        <v>14</v>
      </c>
      <c r="D232" s="1" t="str">
        <f t="shared" si="11"/>
        <v>B1</v>
      </c>
      <c r="E232" s="437"/>
      <c r="F232" s="436"/>
    </row>
    <row r="233" spans="1:6" ht="15.75" customHeight="1" x14ac:dyDescent="0.25">
      <c r="A233" s="11">
        <v>3</v>
      </c>
      <c r="B233" s="32" t="s">
        <v>7</v>
      </c>
      <c r="C233" s="21">
        <v>13.5</v>
      </c>
      <c r="D233" s="1" t="str">
        <f t="shared" si="11"/>
        <v>B2</v>
      </c>
      <c r="E233" s="437"/>
      <c r="F233" s="436"/>
    </row>
    <row r="234" spans="1:6" ht="15.75" customHeight="1" x14ac:dyDescent="0.25">
      <c r="A234" s="11">
        <v>4</v>
      </c>
      <c r="B234" s="32" t="s">
        <v>8</v>
      </c>
      <c r="C234" s="21">
        <v>9</v>
      </c>
      <c r="D234" s="1" t="str">
        <f t="shared" si="11"/>
        <v>C2</v>
      </c>
      <c r="E234" s="437"/>
      <c r="F234" s="436"/>
    </row>
    <row r="235" spans="1:6" ht="15.75" customHeight="1" x14ac:dyDescent="0.25">
      <c r="A235" s="11">
        <v>5</v>
      </c>
      <c r="B235" s="32" t="s">
        <v>9</v>
      </c>
      <c r="C235" s="21">
        <v>15</v>
      </c>
      <c r="D235" s="1" t="str">
        <f t="shared" si="11"/>
        <v>B1</v>
      </c>
      <c r="E235" s="437"/>
      <c r="F235" s="436"/>
    </row>
    <row r="236" spans="1:6" ht="15.75" customHeight="1" x14ac:dyDescent="0.25">
      <c r="A236" s="6"/>
      <c r="B236" s="1" t="s">
        <v>2</v>
      </c>
      <c r="C236" s="4">
        <f>C231+C232+C233+C234+C235</f>
        <v>62</v>
      </c>
      <c r="D236" s="1" t="str">
        <f>IF(C236&gt;=91,"A1",IF(C236&gt;=81,"A2",IF(C236&gt;=71,"B1",IF(C236&gt;=61,"B2",IF(C236&gt;=51,"C1",IF(C236&gt;=41,"C2",IF(C236&gt;=33,"D","E")))))))</f>
        <v>B2</v>
      </c>
      <c r="E236" s="437"/>
      <c r="F236" s="436"/>
    </row>
    <row r="237" spans="1:6" ht="15.75" customHeight="1" x14ac:dyDescent="0.25">
      <c r="A237" s="6"/>
      <c r="B237" s="32" t="s">
        <v>249</v>
      </c>
      <c r="C237" s="33">
        <f>(C236/100)*100</f>
        <v>62</v>
      </c>
      <c r="D237" s="1" t="str">
        <f>IF(C237&gt;=91,"A1",IF(C237&gt;=81,"A2",IF(C237&gt;=71,"B1",IF(C237&gt;=61,"B2",IF(C237&gt;=51,"C1",IF(C237&gt;=41,"C2",IF(C237&gt;=33,"D","E")))))))</f>
        <v>B2</v>
      </c>
      <c r="E237" s="438"/>
      <c r="F237" s="439"/>
    </row>
    <row r="238" spans="1:6" ht="15.75" customHeight="1" x14ac:dyDescent="0.2">
      <c r="A238" s="403" t="s">
        <v>242</v>
      </c>
      <c r="B238" s="405" t="s">
        <v>200</v>
      </c>
      <c r="C238" s="406"/>
      <c r="D238" s="405" t="s">
        <v>20</v>
      </c>
      <c r="E238" s="409"/>
      <c r="F238" s="406"/>
    </row>
    <row r="239" spans="1:6" ht="15.75" customHeight="1" x14ac:dyDescent="0.2">
      <c r="A239" s="404"/>
      <c r="B239" s="407"/>
      <c r="C239" s="408"/>
      <c r="D239" s="407"/>
      <c r="E239" s="407"/>
      <c r="F239" s="408"/>
    </row>
    <row r="241" spans="1:6" ht="15.75" customHeight="1" x14ac:dyDescent="0.3">
      <c r="A241" s="5"/>
      <c r="B241" s="410" t="s">
        <v>54</v>
      </c>
      <c r="C241" s="411"/>
      <c r="D241" s="411"/>
      <c r="E241" s="411"/>
      <c r="F241" s="412"/>
    </row>
    <row r="242" spans="1:6" ht="15.75" customHeight="1" x14ac:dyDescent="0.3">
      <c r="A242" s="6"/>
      <c r="B242" s="418" t="s">
        <v>12</v>
      </c>
      <c r="C242" s="407"/>
      <c r="D242" s="407"/>
      <c r="E242" s="407"/>
      <c r="F242" s="408"/>
    </row>
    <row r="243" spans="1:6" ht="15.75" customHeight="1" x14ac:dyDescent="0.3">
      <c r="A243" s="6"/>
      <c r="B243" s="418" t="s">
        <v>13</v>
      </c>
      <c r="C243" s="407"/>
      <c r="D243" s="407"/>
      <c r="E243" s="407"/>
      <c r="F243" s="408"/>
    </row>
    <row r="244" spans="1:6" ht="15.75" customHeight="1" x14ac:dyDescent="0.25">
      <c r="A244" s="6"/>
      <c r="B244" s="419" t="s">
        <v>55</v>
      </c>
      <c r="C244" s="407"/>
      <c r="D244" s="407"/>
      <c r="E244" s="407"/>
      <c r="F244" s="408"/>
    </row>
    <row r="245" spans="1:6" ht="15.75" customHeight="1" x14ac:dyDescent="0.3">
      <c r="A245" s="6"/>
      <c r="B245" s="418" t="s">
        <v>14</v>
      </c>
      <c r="C245" s="407"/>
      <c r="D245" s="407"/>
      <c r="E245" s="407"/>
      <c r="F245" s="408"/>
    </row>
    <row r="246" spans="1:6" ht="15.75" customHeight="1" x14ac:dyDescent="0.3">
      <c r="A246" s="420" t="s">
        <v>58</v>
      </c>
      <c r="B246" s="407"/>
      <c r="C246" s="407"/>
      <c r="D246" s="407"/>
      <c r="E246" s="407"/>
      <c r="F246" s="408"/>
    </row>
    <row r="247" spans="1:6" ht="15.75" customHeight="1" x14ac:dyDescent="0.25">
      <c r="A247" s="7" t="s">
        <v>15</v>
      </c>
      <c r="B247" s="419" t="s">
        <v>199</v>
      </c>
      <c r="C247" s="408"/>
      <c r="D247" s="8" t="s">
        <v>16</v>
      </c>
      <c r="E247" s="421">
        <v>13</v>
      </c>
      <c r="F247" s="423"/>
    </row>
    <row r="248" spans="1:6" ht="15.75" customHeight="1" x14ac:dyDescent="0.25">
      <c r="A248" s="7" t="s">
        <v>1</v>
      </c>
      <c r="B248" s="419" t="s">
        <v>150</v>
      </c>
      <c r="C248" s="408"/>
      <c r="D248" s="7" t="s">
        <v>62</v>
      </c>
      <c r="E248" s="424">
        <v>1552</v>
      </c>
      <c r="F248" s="423"/>
    </row>
    <row r="249" spans="1:6" ht="15.75" customHeight="1" x14ac:dyDescent="0.25">
      <c r="A249" s="7" t="s">
        <v>64</v>
      </c>
      <c r="B249" s="444" t="s">
        <v>225</v>
      </c>
      <c r="C249" s="445"/>
      <c r="D249" s="9" t="s">
        <v>63</v>
      </c>
      <c r="E249" s="428" t="s">
        <v>226</v>
      </c>
      <c r="F249" s="429"/>
    </row>
    <row r="250" spans="1:6" ht="15.75" customHeight="1" x14ac:dyDescent="0.25">
      <c r="A250" s="10" t="s">
        <v>0</v>
      </c>
      <c r="B250" s="9" t="s">
        <v>17</v>
      </c>
      <c r="C250" s="9" t="s">
        <v>18</v>
      </c>
      <c r="D250" s="9" t="s">
        <v>11</v>
      </c>
      <c r="E250" s="425" t="s">
        <v>19</v>
      </c>
      <c r="F250" s="408"/>
    </row>
    <row r="251" spans="1:6" ht="15.75" customHeight="1" x14ac:dyDescent="0.25">
      <c r="A251" s="11">
        <v>1</v>
      </c>
      <c r="B251" s="32" t="s">
        <v>5</v>
      </c>
      <c r="C251" s="21">
        <v>12.5</v>
      </c>
      <c r="D251" s="1" t="str">
        <f t="shared" ref="D251:D255" si="12">IF(C251&gt;=18,"A1",IF(C251&gt;=16,"A2",IF(C251&gt;=14,"B1",IF(C251&gt;=12,"B2",IF(C251&gt;=10,"C1",IF(C251&gt;=8,"C2",IF(C251&gt;=6.5,"D","E")))))))</f>
        <v>B2</v>
      </c>
      <c r="E251" s="413" t="s">
        <v>248</v>
      </c>
      <c r="F251" s="436"/>
    </row>
    <row r="252" spans="1:6" ht="15.75" customHeight="1" x14ac:dyDescent="0.25">
      <c r="A252" s="11">
        <v>2</v>
      </c>
      <c r="B252" s="32" t="s">
        <v>6</v>
      </c>
      <c r="C252" s="21">
        <v>15.5</v>
      </c>
      <c r="D252" s="1" t="str">
        <f t="shared" si="12"/>
        <v>B1</v>
      </c>
      <c r="E252" s="437"/>
      <c r="F252" s="436"/>
    </row>
    <row r="253" spans="1:6" ht="15.75" customHeight="1" x14ac:dyDescent="0.25">
      <c r="A253" s="11">
        <v>3</v>
      </c>
      <c r="B253" s="32" t="s">
        <v>7</v>
      </c>
      <c r="C253" s="21">
        <v>10.5</v>
      </c>
      <c r="D253" s="1" t="str">
        <f t="shared" si="12"/>
        <v>C1</v>
      </c>
      <c r="E253" s="437"/>
      <c r="F253" s="436"/>
    </row>
    <row r="254" spans="1:6" ht="15.75" customHeight="1" x14ac:dyDescent="0.25">
      <c r="A254" s="11">
        <v>4</v>
      </c>
      <c r="B254" s="32" t="s">
        <v>8</v>
      </c>
      <c r="C254" s="21">
        <v>11</v>
      </c>
      <c r="D254" s="1" t="str">
        <f t="shared" si="12"/>
        <v>C1</v>
      </c>
      <c r="E254" s="437"/>
      <c r="F254" s="436"/>
    </row>
    <row r="255" spans="1:6" ht="15.75" customHeight="1" x14ac:dyDescent="0.25">
      <c r="A255" s="11">
        <v>5</v>
      </c>
      <c r="B255" s="32" t="s">
        <v>9</v>
      </c>
      <c r="C255" s="21">
        <v>10.5</v>
      </c>
      <c r="D255" s="1" t="str">
        <f t="shared" si="12"/>
        <v>C1</v>
      </c>
      <c r="E255" s="437"/>
      <c r="F255" s="436"/>
    </row>
    <row r="256" spans="1:6" ht="15.75" customHeight="1" x14ac:dyDescent="0.25">
      <c r="A256" s="6"/>
      <c r="B256" s="1" t="s">
        <v>2</v>
      </c>
      <c r="C256" s="4">
        <f>C251+C252+C253+C254+C255</f>
        <v>60</v>
      </c>
      <c r="D256" s="1" t="str">
        <f>IF(C256&gt;=91,"A1",IF(C256&gt;=81,"A2",IF(C256&gt;=71,"B1",IF(C256&gt;=61,"B2",IF(C256&gt;=51,"C1",IF(C256&gt;=41,"C2",IF(C256&gt;=33,"D","E")))))))</f>
        <v>C1</v>
      </c>
      <c r="E256" s="437"/>
      <c r="F256" s="436"/>
    </row>
    <row r="257" spans="1:6" ht="15.75" customHeight="1" x14ac:dyDescent="0.25">
      <c r="A257" s="6"/>
      <c r="B257" s="32" t="s">
        <v>249</v>
      </c>
      <c r="C257" s="33">
        <f>(C256/100)*100</f>
        <v>60</v>
      </c>
      <c r="D257" s="1" t="str">
        <f>IF(C257&gt;=91,"A1",IF(C257&gt;=81,"A2",IF(C257&gt;=71,"B1",IF(C257&gt;=61,"B2",IF(C257&gt;=51,"C1",IF(C257&gt;=41,"C2",IF(C257&gt;=33,"D","E")))))))</f>
        <v>C1</v>
      </c>
      <c r="E257" s="438"/>
      <c r="F257" s="439"/>
    </row>
    <row r="258" spans="1:6" ht="15.75" customHeight="1" x14ac:dyDescent="0.2">
      <c r="A258" s="403" t="s">
        <v>242</v>
      </c>
      <c r="B258" s="405" t="s">
        <v>200</v>
      </c>
      <c r="C258" s="406"/>
      <c r="D258" s="405" t="s">
        <v>20</v>
      </c>
      <c r="E258" s="409"/>
      <c r="F258" s="406"/>
    </row>
    <row r="259" spans="1:6" ht="15.75" customHeight="1" x14ac:dyDescent="0.2">
      <c r="A259" s="404"/>
      <c r="B259" s="407"/>
      <c r="C259" s="408"/>
      <c r="D259" s="407"/>
      <c r="E259" s="407"/>
      <c r="F259" s="408"/>
    </row>
    <row r="261" spans="1:6" ht="15.75" customHeight="1" x14ac:dyDescent="0.3">
      <c r="A261" s="5"/>
      <c r="B261" s="410" t="s">
        <v>54</v>
      </c>
      <c r="C261" s="411"/>
      <c r="D261" s="411"/>
      <c r="E261" s="411"/>
      <c r="F261" s="412"/>
    </row>
    <row r="262" spans="1:6" ht="15.75" customHeight="1" x14ac:dyDescent="0.3">
      <c r="A262" s="6"/>
      <c r="B262" s="418" t="s">
        <v>12</v>
      </c>
      <c r="C262" s="407"/>
      <c r="D262" s="407"/>
      <c r="E262" s="407"/>
      <c r="F262" s="408"/>
    </row>
    <row r="263" spans="1:6" ht="15.75" customHeight="1" x14ac:dyDescent="0.3">
      <c r="A263" s="6"/>
      <c r="B263" s="418" t="s">
        <v>13</v>
      </c>
      <c r="C263" s="407"/>
      <c r="D263" s="407"/>
      <c r="E263" s="407"/>
      <c r="F263" s="408"/>
    </row>
    <row r="264" spans="1:6" ht="15.75" customHeight="1" x14ac:dyDescent="0.25">
      <c r="A264" s="6"/>
      <c r="B264" s="419" t="s">
        <v>55</v>
      </c>
      <c r="C264" s="407"/>
      <c r="D264" s="407"/>
      <c r="E264" s="407"/>
      <c r="F264" s="408"/>
    </row>
    <row r="265" spans="1:6" ht="15.75" customHeight="1" x14ac:dyDescent="0.3">
      <c r="A265" s="6"/>
      <c r="B265" s="418" t="s">
        <v>14</v>
      </c>
      <c r="C265" s="407"/>
      <c r="D265" s="407"/>
      <c r="E265" s="407"/>
      <c r="F265" s="408"/>
    </row>
    <row r="266" spans="1:6" ht="15.75" customHeight="1" x14ac:dyDescent="0.3">
      <c r="A266" s="420" t="s">
        <v>58</v>
      </c>
      <c r="B266" s="407"/>
      <c r="C266" s="407"/>
      <c r="D266" s="407"/>
      <c r="E266" s="407"/>
      <c r="F266" s="408"/>
    </row>
    <row r="267" spans="1:6" ht="15.75" customHeight="1" x14ac:dyDescent="0.25">
      <c r="A267" s="7" t="s">
        <v>15</v>
      </c>
      <c r="B267" s="421" t="s">
        <v>199</v>
      </c>
      <c r="C267" s="422"/>
      <c r="D267" s="8" t="s">
        <v>16</v>
      </c>
      <c r="E267" s="421">
        <v>14</v>
      </c>
      <c r="F267" s="423"/>
    </row>
    <row r="268" spans="1:6" ht="15.75" customHeight="1" x14ac:dyDescent="0.25">
      <c r="A268" s="7" t="s">
        <v>1</v>
      </c>
      <c r="B268" s="421" t="s">
        <v>157</v>
      </c>
      <c r="C268" s="422"/>
      <c r="D268" s="7" t="s">
        <v>62</v>
      </c>
      <c r="E268" s="424">
        <v>1556</v>
      </c>
      <c r="F268" s="423"/>
    </row>
    <row r="269" spans="1:6" ht="15.75" customHeight="1" x14ac:dyDescent="0.25">
      <c r="A269" s="7" t="s">
        <v>64</v>
      </c>
      <c r="B269" s="426" t="s">
        <v>227</v>
      </c>
      <c r="C269" s="427"/>
      <c r="D269" s="9" t="s">
        <v>63</v>
      </c>
      <c r="E269" s="428" t="s">
        <v>228</v>
      </c>
      <c r="F269" s="429"/>
    </row>
    <row r="270" spans="1:6" ht="15.75" customHeight="1" x14ac:dyDescent="0.25">
      <c r="A270" s="10" t="s">
        <v>0</v>
      </c>
      <c r="B270" s="9" t="s">
        <v>17</v>
      </c>
      <c r="C270" s="9" t="s">
        <v>18</v>
      </c>
      <c r="D270" s="9" t="s">
        <v>11</v>
      </c>
      <c r="E270" s="425" t="s">
        <v>19</v>
      </c>
      <c r="F270" s="408"/>
    </row>
    <row r="271" spans="1:6" ht="15.75" customHeight="1" x14ac:dyDescent="0.25">
      <c r="A271" s="11">
        <v>1</v>
      </c>
      <c r="B271" s="32" t="s">
        <v>5</v>
      </c>
      <c r="C271" s="21">
        <v>15.5</v>
      </c>
      <c r="D271" s="1" t="str">
        <f t="shared" ref="D271:D275" si="13">IF(C271&gt;=18,"A1",IF(C271&gt;=16,"A2",IF(C271&gt;=14,"B1",IF(C271&gt;=12,"B2",IF(C271&gt;=10,"C1",IF(C271&gt;=8,"C2",IF(C271&gt;=6.5,"D","E")))))))</f>
        <v>B1</v>
      </c>
      <c r="E271" s="413" t="s">
        <v>247</v>
      </c>
      <c r="F271" s="436"/>
    </row>
    <row r="272" spans="1:6" ht="15.75" customHeight="1" x14ac:dyDescent="0.25">
      <c r="A272" s="11">
        <v>2</v>
      </c>
      <c r="B272" s="32" t="s">
        <v>6</v>
      </c>
      <c r="C272" s="21">
        <v>10.5</v>
      </c>
      <c r="D272" s="1" t="str">
        <f t="shared" si="13"/>
        <v>C1</v>
      </c>
      <c r="E272" s="437"/>
      <c r="F272" s="436"/>
    </row>
    <row r="273" spans="1:6" ht="15.75" customHeight="1" x14ac:dyDescent="0.25">
      <c r="A273" s="11">
        <v>3</v>
      </c>
      <c r="B273" s="32" t="s">
        <v>7</v>
      </c>
      <c r="C273" s="21">
        <v>9</v>
      </c>
      <c r="D273" s="1" t="str">
        <f t="shared" si="13"/>
        <v>C2</v>
      </c>
      <c r="E273" s="437"/>
      <c r="F273" s="436"/>
    </row>
    <row r="274" spans="1:6" ht="15.75" customHeight="1" x14ac:dyDescent="0.25">
      <c r="A274" s="11">
        <v>4</v>
      </c>
      <c r="B274" s="32" t="s">
        <v>8</v>
      </c>
      <c r="C274" s="21">
        <v>8.5</v>
      </c>
      <c r="D274" s="1" t="str">
        <f t="shared" si="13"/>
        <v>C2</v>
      </c>
      <c r="E274" s="437"/>
      <c r="F274" s="436"/>
    </row>
    <row r="275" spans="1:6" ht="15.75" customHeight="1" x14ac:dyDescent="0.25">
      <c r="A275" s="11">
        <v>5</v>
      </c>
      <c r="B275" s="32" t="s">
        <v>9</v>
      </c>
      <c r="C275" s="21">
        <v>11.5</v>
      </c>
      <c r="D275" s="1" t="str">
        <f t="shared" si="13"/>
        <v>C1</v>
      </c>
      <c r="E275" s="437"/>
      <c r="F275" s="436"/>
    </row>
    <row r="276" spans="1:6" ht="15.75" customHeight="1" x14ac:dyDescent="0.25">
      <c r="A276" s="6"/>
      <c r="B276" s="1" t="s">
        <v>2</v>
      </c>
      <c r="C276" s="4">
        <f>C271+C272+C273+C274+C275</f>
        <v>55</v>
      </c>
      <c r="D276" s="1" t="str">
        <f>IF(C276&gt;=91,"A1",IF(C276&gt;=81,"A2",IF(C276&gt;=71,"B1",IF(C276&gt;=61,"B2",IF(C276&gt;=51,"C1",IF(C276&gt;=41,"C2",IF(C276&gt;=33,"D","E")))))))</f>
        <v>C1</v>
      </c>
      <c r="E276" s="437"/>
      <c r="F276" s="436"/>
    </row>
    <row r="277" spans="1:6" ht="15.75" customHeight="1" x14ac:dyDescent="0.25">
      <c r="A277" s="6"/>
      <c r="B277" s="32" t="s">
        <v>249</v>
      </c>
      <c r="C277" s="33">
        <f>(C276/100)*100</f>
        <v>55.000000000000007</v>
      </c>
      <c r="D277" s="1" t="str">
        <f>IF(C277&gt;=91,"A1",IF(C277&gt;=81,"A2",IF(C277&gt;=71,"B1",IF(C277&gt;=61,"B2",IF(C277&gt;=51,"C1",IF(C277&gt;=41,"C2",IF(C277&gt;=33,"D","E")))))))</f>
        <v>C1</v>
      </c>
      <c r="E277" s="438"/>
      <c r="F277" s="439"/>
    </row>
    <row r="278" spans="1:6" ht="15.75" customHeight="1" x14ac:dyDescent="0.2">
      <c r="A278" s="403" t="s">
        <v>242</v>
      </c>
      <c r="B278" s="405" t="s">
        <v>200</v>
      </c>
      <c r="C278" s="406"/>
      <c r="D278" s="405" t="s">
        <v>20</v>
      </c>
      <c r="E278" s="409"/>
      <c r="F278" s="406"/>
    </row>
    <row r="279" spans="1:6" ht="15.75" customHeight="1" x14ac:dyDescent="0.2">
      <c r="A279" s="404"/>
      <c r="B279" s="407"/>
      <c r="C279" s="408"/>
      <c r="D279" s="407"/>
      <c r="E279" s="407"/>
      <c r="F279" s="408"/>
    </row>
    <row r="281" spans="1:6" ht="15.75" customHeight="1" x14ac:dyDescent="0.3">
      <c r="A281" s="5"/>
      <c r="B281" s="410" t="s">
        <v>54</v>
      </c>
      <c r="C281" s="411"/>
      <c r="D281" s="411"/>
      <c r="E281" s="411"/>
      <c r="F281" s="412"/>
    </row>
    <row r="282" spans="1:6" ht="15.75" customHeight="1" x14ac:dyDescent="0.3">
      <c r="A282" s="6"/>
      <c r="B282" s="418" t="s">
        <v>12</v>
      </c>
      <c r="C282" s="407"/>
      <c r="D282" s="407"/>
      <c r="E282" s="407"/>
      <c r="F282" s="408"/>
    </row>
    <row r="283" spans="1:6" ht="15.75" customHeight="1" x14ac:dyDescent="0.3">
      <c r="A283" s="6"/>
      <c r="B283" s="418" t="s">
        <v>13</v>
      </c>
      <c r="C283" s="407"/>
      <c r="D283" s="407"/>
      <c r="E283" s="407"/>
      <c r="F283" s="408"/>
    </row>
    <row r="284" spans="1:6" ht="15.75" customHeight="1" x14ac:dyDescent="0.25">
      <c r="A284" s="6"/>
      <c r="B284" s="419" t="s">
        <v>55</v>
      </c>
      <c r="C284" s="407"/>
      <c r="D284" s="407"/>
      <c r="E284" s="407"/>
      <c r="F284" s="408"/>
    </row>
    <row r="285" spans="1:6" ht="15.75" customHeight="1" x14ac:dyDescent="0.3">
      <c r="A285" s="6"/>
      <c r="B285" s="418" t="s">
        <v>14</v>
      </c>
      <c r="C285" s="407"/>
      <c r="D285" s="407"/>
      <c r="E285" s="407"/>
      <c r="F285" s="408"/>
    </row>
    <row r="286" spans="1:6" ht="15.75" customHeight="1" x14ac:dyDescent="0.3">
      <c r="A286" s="420" t="s">
        <v>58</v>
      </c>
      <c r="B286" s="407"/>
      <c r="C286" s="407"/>
      <c r="D286" s="407"/>
      <c r="E286" s="407"/>
      <c r="F286" s="408"/>
    </row>
    <row r="287" spans="1:6" ht="15.75" customHeight="1" x14ac:dyDescent="0.25">
      <c r="A287" s="7" t="s">
        <v>15</v>
      </c>
      <c r="B287" s="421" t="s">
        <v>199</v>
      </c>
      <c r="C287" s="423"/>
      <c r="D287" s="8" t="s">
        <v>16</v>
      </c>
      <c r="E287" s="421">
        <v>15</v>
      </c>
      <c r="F287" s="423"/>
    </row>
    <row r="288" spans="1:6" ht="15.75" customHeight="1" x14ac:dyDescent="0.25">
      <c r="A288" s="7" t="s">
        <v>1</v>
      </c>
      <c r="B288" s="421" t="s">
        <v>229</v>
      </c>
      <c r="C288" s="423"/>
      <c r="D288" s="7" t="s">
        <v>62</v>
      </c>
      <c r="E288" s="424">
        <v>1560</v>
      </c>
      <c r="F288" s="423"/>
    </row>
    <row r="289" spans="1:6" ht="15.75" customHeight="1" x14ac:dyDescent="0.25">
      <c r="A289" s="7" t="s">
        <v>64</v>
      </c>
      <c r="B289" s="426" t="s">
        <v>230</v>
      </c>
      <c r="C289" s="427"/>
      <c r="D289" s="9" t="s">
        <v>63</v>
      </c>
      <c r="E289" s="428" t="s">
        <v>231</v>
      </c>
      <c r="F289" s="429"/>
    </row>
    <row r="290" spans="1:6" ht="15.75" customHeight="1" x14ac:dyDescent="0.25">
      <c r="A290" s="10" t="s">
        <v>0</v>
      </c>
      <c r="B290" s="9" t="s">
        <v>17</v>
      </c>
      <c r="C290" s="9" t="s">
        <v>18</v>
      </c>
      <c r="D290" s="9" t="s">
        <v>11</v>
      </c>
      <c r="E290" s="425" t="s">
        <v>19</v>
      </c>
      <c r="F290" s="408"/>
    </row>
    <row r="291" spans="1:6" ht="15.75" customHeight="1" x14ac:dyDescent="0.25">
      <c r="A291" s="11">
        <v>1</v>
      </c>
      <c r="B291" s="32" t="s">
        <v>5</v>
      </c>
      <c r="C291" s="21">
        <v>8.5</v>
      </c>
      <c r="D291" s="1" t="str">
        <f t="shared" ref="D291:D295" si="14">IF(C291&gt;=18,"A1",IF(C291&gt;=16,"A2",IF(C291&gt;=14,"B1",IF(C291&gt;=12,"B2",IF(C291&gt;=10,"C1",IF(C291&gt;=8,"C2",IF(C291&gt;=6.5,"D","E")))))))</f>
        <v>C2</v>
      </c>
      <c r="E291" s="413" t="s">
        <v>246</v>
      </c>
      <c r="F291" s="436"/>
    </row>
    <row r="292" spans="1:6" ht="15.75" customHeight="1" x14ac:dyDescent="0.25">
      <c r="A292" s="11">
        <v>2</v>
      </c>
      <c r="B292" s="32" t="s">
        <v>6</v>
      </c>
      <c r="C292" s="21">
        <v>4.5</v>
      </c>
      <c r="D292" s="1" t="str">
        <f t="shared" si="14"/>
        <v>E</v>
      </c>
      <c r="E292" s="437"/>
      <c r="F292" s="436"/>
    </row>
    <row r="293" spans="1:6" ht="15.75" customHeight="1" x14ac:dyDescent="0.25">
      <c r="A293" s="11">
        <v>3</v>
      </c>
      <c r="B293" s="32" t="s">
        <v>7</v>
      </c>
      <c r="C293" s="21">
        <v>5.5</v>
      </c>
      <c r="D293" s="1" t="str">
        <f t="shared" si="14"/>
        <v>E</v>
      </c>
      <c r="E293" s="437"/>
      <c r="F293" s="436"/>
    </row>
    <row r="294" spans="1:6" ht="15.75" customHeight="1" x14ac:dyDescent="0.25">
      <c r="A294" s="11">
        <v>4</v>
      </c>
      <c r="B294" s="32" t="s">
        <v>8</v>
      </c>
      <c r="C294" s="21">
        <v>5</v>
      </c>
      <c r="D294" s="1" t="str">
        <f t="shared" si="14"/>
        <v>E</v>
      </c>
      <c r="E294" s="437"/>
      <c r="F294" s="436"/>
    </row>
    <row r="295" spans="1:6" ht="15.75" customHeight="1" x14ac:dyDescent="0.25">
      <c r="A295" s="11">
        <v>5</v>
      </c>
      <c r="B295" s="32" t="s">
        <v>9</v>
      </c>
      <c r="C295" s="21">
        <v>5</v>
      </c>
      <c r="D295" s="1" t="str">
        <f t="shared" si="14"/>
        <v>E</v>
      </c>
      <c r="E295" s="437"/>
      <c r="F295" s="436"/>
    </row>
    <row r="296" spans="1:6" ht="15.75" customHeight="1" x14ac:dyDescent="0.25">
      <c r="A296" s="6"/>
      <c r="B296" s="1" t="s">
        <v>2</v>
      </c>
      <c r="C296" s="4">
        <f>C291+C292+C293+C294+C295</f>
        <v>28.5</v>
      </c>
      <c r="D296" s="1" t="str">
        <f>IF(C296&gt;=91,"A1",IF(C296&gt;=81,"A2",IF(C296&gt;=71,"B1",IF(C296&gt;=61,"B2",IF(C296&gt;=51,"C1",IF(C296&gt;=41,"C2",IF(C296&gt;=33,"D","E")))))))</f>
        <v>E</v>
      </c>
      <c r="E296" s="437"/>
      <c r="F296" s="436"/>
    </row>
    <row r="297" spans="1:6" ht="15.75" customHeight="1" x14ac:dyDescent="0.25">
      <c r="A297" s="6"/>
      <c r="B297" s="32" t="s">
        <v>249</v>
      </c>
      <c r="C297" s="33">
        <f>(C296/100)*100</f>
        <v>28.499999999999996</v>
      </c>
      <c r="D297" s="1" t="str">
        <f>IF(C297&gt;=91,"A1",IF(C297&gt;=81,"A2",IF(C297&gt;=71,"B1",IF(C297&gt;=61,"B2",IF(C297&gt;=51,"C1",IF(C297&gt;=41,"C2",IF(C297&gt;=33,"D","E")))))))</f>
        <v>E</v>
      </c>
      <c r="E297" s="438"/>
      <c r="F297" s="439"/>
    </row>
    <row r="298" spans="1:6" ht="15.75" customHeight="1" x14ac:dyDescent="0.2">
      <c r="A298" s="403" t="s">
        <v>242</v>
      </c>
      <c r="B298" s="405" t="s">
        <v>200</v>
      </c>
      <c r="C298" s="406"/>
      <c r="D298" s="405" t="s">
        <v>20</v>
      </c>
      <c r="E298" s="409"/>
      <c r="F298" s="406"/>
    </row>
    <row r="299" spans="1:6" ht="15.75" customHeight="1" x14ac:dyDescent="0.2">
      <c r="A299" s="404"/>
      <c r="B299" s="407"/>
      <c r="C299" s="408"/>
      <c r="D299" s="407"/>
      <c r="E299" s="407"/>
      <c r="F299" s="408"/>
    </row>
    <row r="301" spans="1:6" ht="15.75" customHeight="1" x14ac:dyDescent="0.3">
      <c r="A301" s="5"/>
      <c r="B301" s="410" t="s">
        <v>54</v>
      </c>
      <c r="C301" s="411"/>
      <c r="D301" s="411"/>
      <c r="E301" s="411"/>
      <c r="F301" s="412"/>
    </row>
    <row r="302" spans="1:6" ht="15.75" customHeight="1" x14ac:dyDescent="0.3">
      <c r="A302" s="6"/>
      <c r="B302" s="418" t="s">
        <v>12</v>
      </c>
      <c r="C302" s="407"/>
      <c r="D302" s="407"/>
      <c r="E302" s="407"/>
      <c r="F302" s="408"/>
    </row>
    <row r="303" spans="1:6" ht="15.75" customHeight="1" x14ac:dyDescent="0.3">
      <c r="A303" s="6"/>
      <c r="B303" s="418" t="s">
        <v>13</v>
      </c>
      <c r="C303" s="407"/>
      <c r="D303" s="407"/>
      <c r="E303" s="407"/>
      <c r="F303" s="408"/>
    </row>
    <row r="304" spans="1:6" ht="15.75" customHeight="1" x14ac:dyDescent="0.25">
      <c r="A304" s="6"/>
      <c r="B304" s="419" t="s">
        <v>55</v>
      </c>
      <c r="C304" s="407"/>
      <c r="D304" s="407"/>
      <c r="E304" s="407"/>
      <c r="F304" s="408"/>
    </row>
    <row r="305" spans="1:6" ht="15.75" customHeight="1" x14ac:dyDescent="0.3">
      <c r="A305" s="6"/>
      <c r="B305" s="418" t="s">
        <v>14</v>
      </c>
      <c r="C305" s="407"/>
      <c r="D305" s="407"/>
      <c r="E305" s="407"/>
      <c r="F305" s="408"/>
    </row>
    <row r="306" spans="1:6" ht="15.75" customHeight="1" x14ac:dyDescent="0.3">
      <c r="A306" s="420" t="s">
        <v>58</v>
      </c>
      <c r="B306" s="407"/>
      <c r="C306" s="407"/>
      <c r="D306" s="407"/>
      <c r="E306" s="407"/>
      <c r="F306" s="408"/>
    </row>
    <row r="307" spans="1:6" ht="15.75" customHeight="1" x14ac:dyDescent="0.25">
      <c r="A307" s="7" t="s">
        <v>15</v>
      </c>
      <c r="B307" s="421" t="s">
        <v>199</v>
      </c>
      <c r="C307" s="423"/>
      <c r="D307" s="8" t="s">
        <v>16</v>
      </c>
      <c r="E307" s="421">
        <v>16</v>
      </c>
      <c r="F307" s="423"/>
    </row>
    <row r="308" spans="1:6" ht="15.75" customHeight="1" x14ac:dyDescent="0.25">
      <c r="A308" s="7" t="s">
        <v>1</v>
      </c>
      <c r="B308" s="421" t="s">
        <v>167</v>
      </c>
      <c r="C308" s="423"/>
      <c r="D308" s="7" t="s">
        <v>62</v>
      </c>
      <c r="E308" s="424">
        <v>1218</v>
      </c>
      <c r="F308" s="423"/>
    </row>
    <row r="309" spans="1:6" ht="15.75" customHeight="1" x14ac:dyDescent="0.25">
      <c r="A309" s="7" t="s">
        <v>64</v>
      </c>
      <c r="B309" s="426" t="s">
        <v>232</v>
      </c>
      <c r="C309" s="427"/>
      <c r="D309" s="9" t="s">
        <v>63</v>
      </c>
      <c r="E309" s="428" t="s">
        <v>233</v>
      </c>
      <c r="F309" s="429"/>
    </row>
    <row r="310" spans="1:6" ht="15.75" customHeight="1" x14ac:dyDescent="0.25">
      <c r="A310" s="10" t="s">
        <v>0</v>
      </c>
      <c r="B310" s="9" t="s">
        <v>17</v>
      </c>
      <c r="C310" s="9" t="s">
        <v>18</v>
      </c>
      <c r="D310" s="9" t="s">
        <v>11</v>
      </c>
      <c r="E310" s="425" t="s">
        <v>19</v>
      </c>
      <c r="F310" s="408"/>
    </row>
    <row r="311" spans="1:6" ht="15.75" customHeight="1" x14ac:dyDescent="0.25">
      <c r="A311" s="11">
        <v>1</v>
      </c>
      <c r="B311" s="32" t="s">
        <v>5</v>
      </c>
      <c r="C311" s="21">
        <v>17.5</v>
      </c>
      <c r="D311" s="1" t="str">
        <f t="shared" ref="D311:D315" si="15">IF(C311&gt;=18,"A1",IF(C311&gt;=16,"A2",IF(C311&gt;=14,"B1",IF(C311&gt;=12,"B2",IF(C311&gt;=10,"C1",IF(C311&gt;=8,"C2",IF(C311&gt;=6.5,"D","E")))))))</f>
        <v>A2</v>
      </c>
      <c r="E311" s="413" t="s">
        <v>244</v>
      </c>
      <c r="F311" s="436"/>
    </row>
    <row r="312" spans="1:6" ht="15.75" customHeight="1" x14ac:dyDescent="0.25">
      <c r="A312" s="11">
        <v>2</v>
      </c>
      <c r="B312" s="32" t="s">
        <v>6</v>
      </c>
      <c r="C312" s="21">
        <v>17</v>
      </c>
      <c r="D312" s="1" t="str">
        <f t="shared" si="15"/>
        <v>A2</v>
      </c>
      <c r="E312" s="437"/>
      <c r="F312" s="436"/>
    </row>
    <row r="313" spans="1:6" ht="15.75" customHeight="1" x14ac:dyDescent="0.25">
      <c r="A313" s="11">
        <v>3</v>
      </c>
      <c r="B313" s="32" t="s">
        <v>7</v>
      </c>
      <c r="C313" s="21">
        <v>10.5</v>
      </c>
      <c r="D313" s="1" t="str">
        <f t="shared" si="15"/>
        <v>C1</v>
      </c>
      <c r="E313" s="437"/>
      <c r="F313" s="436"/>
    </row>
    <row r="314" spans="1:6" ht="15.75" customHeight="1" x14ac:dyDescent="0.25">
      <c r="A314" s="11">
        <v>4</v>
      </c>
      <c r="B314" s="32" t="s">
        <v>8</v>
      </c>
      <c r="C314" s="21">
        <v>14</v>
      </c>
      <c r="D314" s="1" t="str">
        <f t="shared" si="15"/>
        <v>B1</v>
      </c>
      <c r="E314" s="437"/>
      <c r="F314" s="436"/>
    </row>
    <row r="315" spans="1:6" ht="15.75" customHeight="1" x14ac:dyDescent="0.25">
      <c r="A315" s="11">
        <v>5</v>
      </c>
      <c r="B315" s="32" t="s">
        <v>9</v>
      </c>
      <c r="C315" s="21">
        <v>16</v>
      </c>
      <c r="D315" s="1" t="str">
        <f t="shared" si="15"/>
        <v>A2</v>
      </c>
      <c r="E315" s="437"/>
      <c r="F315" s="436"/>
    </row>
    <row r="316" spans="1:6" ht="15.75" customHeight="1" x14ac:dyDescent="0.25">
      <c r="A316" s="6"/>
      <c r="B316" s="1" t="s">
        <v>2</v>
      </c>
      <c r="C316" s="4">
        <f>C311+C312+C313+C314+C315</f>
        <v>75</v>
      </c>
      <c r="D316" s="1" t="str">
        <f>IF(C316&gt;=91,"A1",IF(C316&gt;=81,"A2",IF(C316&gt;=71,"B1",IF(C316&gt;=61,"B2",IF(C316&gt;=51,"C1",IF(C316&gt;=41,"C2",IF(C316&gt;=33,"D","E")))))))</f>
        <v>B1</v>
      </c>
      <c r="E316" s="437"/>
      <c r="F316" s="436"/>
    </row>
    <row r="317" spans="1:6" ht="15.75" customHeight="1" x14ac:dyDescent="0.25">
      <c r="A317" s="6"/>
      <c r="B317" s="32" t="s">
        <v>249</v>
      </c>
      <c r="C317" s="33">
        <f>(C316/100)*100</f>
        <v>75</v>
      </c>
      <c r="D317" s="1" t="str">
        <f>IF(C317&gt;=91,"A1",IF(C317&gt;=81,"A2",IF(C317&gt;=71,"B1",IF(C317&gt;=61,"B2",IF(C317&gt;=51,"C1",IF(C317&gt;=41,"C2",IF(C317&gt;=33,"D","E")))))))</f>
        <v>B1</v>
      </c>
      <c r="E317" s="438"/>
      <c r="F317" s="439"/>
    </row>
    <row r="318" spans="1:6" ht="15.75" customHeight="1" x14ac:dyDescent="0.2">
      <c r="A318" s="403" t="s">
        <v>242</v>
      </c>
      <c r="B318" s="405" t="s">
        <v>200</v>
      </c>
      <c r="C318" s="406"/>
      <c r="D318" s="405" t="s">
        <v>20</v>
      </c>
      <c r="E318" s="409"/>
      <c r="F318" s="406"/>
    </row>
    <row r="319" spans="1:6" ht="15.75" customHeight="1" x14ac:dyDescent="0.2">
      <c r="A319" s="404"/>
      <c r="B319" s="407"/>
      <c r="C319" s="408"/>
      <c r="D319" s="407"/>
      <c r="E319" s="407"/>
      <c r="F319" s="408"/>
    </row>
    <row r="321" spans="1:6" ht="15.75" customHeight="1" x14ac:dyDescent="0.3">
      <c r="A321" s="5"/>
      <c r="B321" s="410" t="s">
        <v>54</v>
      </c>
      <c r="C321" s="411"/>
      <c r="D321" s="411"/>
      <c r="E321" s="411"/>
      <c r="F321" s="412"/>
    </row>
    <row r="322" spans="1:6" ht="15.75" customHeight="1" x14ac:dyDescent="0.3">
      <c r="A322" s="6"/>
      <c r="B322" s="418" t="s">
        <v>12</v>
      </c>
      <c r="C322" s="407"/>
      <c r="D322" s="407"/>
      <c r="E322" s="407"/>
      <c r="F322" s="408"/>
    </row>
    <row r="323" spans="1:6" ht="15.75" customHeight="1" x14ac:dyDescent="0.3">
      <c r="A323" s="6"/>
      <c r="B323" s="418" t="s">
        <v>13</v>
      </c>
      <c r="C323" s="407"/>
      <c r="D323" s="407"/>
      <c r="E323" s="407"/>
      <c r="F323" s="408"/>
    </row>
    <row r="324" spans="1:6" ht="15.75" customHeight="1" x14ac:dyDescent="0.25">
      <c r="A324" s="6"/>
      <c r="B324" s="419" t="s">
        <v>55</v>
      </c>
      <c r="C324" s="407"/>
      <c r="D324" s="407"/>
      <c r="E324" s="407"/>
      <c r="F324" s="408"/>
    </row>
    <row r="325" spans="1:6" ht="15.75" customHeight="1" x14ac:dyDescent="0.3">
      <c r="A325" s="6"/>
      <c r="B325" s="418" t="s">
        <v>14</v>
      </c>
      <c r="C325" s="407"/>
      <c r="D325" s="407"/>
      <c r="E325" s="407"/>
      <c r="F325" s="408"/>
    </row>
    <row r="326" spans="1:6" ht="15.75" customHeight="1" x14ac:dyDescent="0.3">
      <c r="A326" s="420" t="s">
        <v>58</v>
      </c>
      <c r="B326" s="407"/>
      <c r="C326" s="407"/>
      <c r="D326" s="407"/>
      <c r="E326" s="407"/>
      <c r="F326" s="408"/>
    </row>
    <row r="327" spans="1:6" ht="15.75" customHeight="1" x14ac:dyDescent="0.25">
      <c r="A327" s="7" t="s">
        <v>15</v>
      </c>
      <c r="B327" s="421" t="s">
        <v>199</v>
      </c>
      <c r="C327" s="422"/>
      <c r="D327" s="8" t="s">
        <v>16</v>
      </c>
      <c r="E327" s="421">
        <v>17</v>
      </c>
      <c r="F327" s="423"/>
    </row>
    <row r="328" spans="1:6" ht="15.75" customHeight="1" x14ac:dyDescent="0.25">
      <c r="A328" s="7" t="s">
        <v>1</v>
      </c>
      <c r="B328" s="421" t="s">
        <v>173</v>
      </c>
      <c r="C328" s="422"/>
      <c r="D328" s="7" t="s">
        <v>62</v>
      </c>
      <c r="E328" s="424">
        <v>1501</v>
      </c>
      <c r="F328" s="423"/>
    </row>
    <row r="329" spans="1:6" ht="15.75" customHeight="1" x14ac:dyDescent="0.25">
      <c r="A329" s="7" t="s">
        <v>64</v>
      </c>
      <c r="B329" s="426" t="s">
        <v>234</v>
      </c>
      <c r="C329" s="427"/>
      <c r="D329" s="9" t="s">
        <v>63</v>
      </c>
      <c r="E329" s="428" t="s">
        <v>235</v>
      </c>
      <c r="F329" s="429"/>
    </row>
    <row r="330" spans="1:6" ht="15.75" customHeight="1" x14ac:dyDescent="0.25">
      <c r="A330" s="10" t="s">
        <v>0</v>
      </c>
      <c r="B330" s="9" t="s">
        <v>17</v>
      </c>
      <c r="C330" s="9" t="s">
        <v>18</v>
      </c>
      <c r="D330" s="9" t="s">
        <v>11</v>
      </c>
      <c r="E330" s="425" t="s">
        <v>19</v>
      </c>
      <c r="F330" s="408"/>
    </row>
    <row r="331" spans="1:6" ht="15.75" customHeight="1" x14ac:dyDescent="0.25">
      <c r="A331" s="11">
        <v>1</v>
      </c>
      <c r="B331" s="32" t="s">
        <v>5</v>
      </c>
      <c r="C331" s="21">
        <v>15.5</v>
      </c>
      <c r="D331" s="1" t="str">
        <f t="shared" ref="D331:D335" si="16">IF(C331&gt;=18,"A1",IF(C331&gt;=16,"A2",IF(C331&gt;=14,"B1",IF(C331&gt;=12,"B2",IF(C331&gt;=10,"C1",IF(C331&gt;=8,"C2",IF(C331&gt;=6.5,"D","E")))))))</f>
        <v>B1</v>
      </c>
      <c r="E331" s="413" t="s">
        <v>243</v>
      </c>
      <c r="F331" s="436"/>
    </row>
    <row r="332" spans="1:6" ht="15.75" customHeight="1" x14ac:dyDescent="0.25">
      <c r="A332" s="11">
        <v>2</v>
      </c>
      <c r="B332" s="32" t="s">
        <v>6</v>
      </c>
      <c r="C332" s="21">
        <v>19.5</v>
      </c>
      <c r="D332" s="1" t="str">
        <f t="shared" si="16"/>
        <v>A1</v>
      </c>
      <c r="E332" s="437"/>
      <c r="F332" s="436"/>
    </row>
    <row r="333" spans="1:6" ht="15.75" customHeight="1" x14ac:dyDescent="0.25">
      <c r="A333" s="11">
        <v>3</v>
      </c>
      <c r="B333" s="32" t="s">
        <v>7</v>
      </c>
      <c r="C333" s="21">
        <v>16.5</v>
      </c>
      <c r="D333" s="1" t="str">
        <f t="shared" si="16"/>
        <v>A2</v>
      </c>
      <c r="E333" s="437"/>
      <c r="F333" s="436"/>
    </row>
    <row r="334" spans="1:6" ht="15.75" customHeight="1" x14ac:dyDescent="0.25">
      <c r="A334" s="11">
        <v>4</v>
      </c>
      <c r="B334" s="32" t="s">
        <v>8</v>
      </c>
      <c r="C334" s="21">
        <v>9</v>
      </c>
      <c r="D334" s="1" t="str">
        <f t="shared" si="16"/>
        <v>C2</v>
      </c>
      <c r="E334" s="437"/>
      <c r="F334" s="436"/>
    </row>
    <row r="335" spans="1:6" ht="15.75" customHeight="1" x14ac:dyDescent="0.25">
      <c r="A335" s="11">
        <v>5</v>
      </c>
      <c r="B335" s="32" t="s">
        <v>9</v>
      </c>
      <c r="C335" s="21">
        <v>13.5</v>
      </c>
      <c r="D335" s="1" t="str">
        <f t="shared" si="16"/>
        <v>B2</v>
      </c>
      <c r="E335" s="437"/>
      <c r="F335" s="436"/>
    </row>
    <row r="336" spans="1:6" ht="15.75" customHeight="1" x14ac:dyDescent="0.25">
      <c r="A336" s="6"/>
      <c r="B336" s="1" t="s">
        <v>2</v>
      </c>
      <c r="C336" s="4">
        <f>C331+C332+C333+C334+C335</f>
        <v>74</v>
      </c>
      <c r="D336" s="1" t="str">
        <f>IF(C336&gt;=91,"A1",IF(C336&gt;=81,"A2",IF(C336&gt;=71,"B1",IF(C336&gt;=61,"B2",IF(C336&gt;=51,"C1",IF(C336&gt;=41,"C2",IF(C336&gt;=33,"D","E")))))))</f>
        <v>B1</v>
      </c>
      <c r="E336" s="437"/>
      <c r="F336" s="436"/>
    </row>
    <row r="337" spans="1:6" ht="15.75" customHeight="1" x14ac:dyDescent="0.25">
      <c r="A337" s="6"/>
      <c r="B337" s="32" t="s">
        <v>249</v>
      </c>
      <c r="C337" s="33">
        <f>(C336/100)*100</f>
        <v>74</v>
      </c>
      <c r="D337" s="1" t="str">
        <f>IF(C337&gt;=91,"A1",IF(C337&gt;=81,"A2",IF(C337&gt;=71,"B1",IF(C337&gt;=61,"B2",IF(C337&gt;=51,"C1",IF(C337&gt;=41,"C2",IF(C337&gt;=33,"D","E")))))))</f>
        <v>B1</v>
      </c>
      <c r="E337" s="438"/>
      <c r="F337" s="439"/>
    </row>
    <row r="338" spans="1:6" ht="15.75" customHeight="1" x14ac:dyDescent="0.2">
      <c r="A338" s="403" t="s">
        <v>242</v>
      </c>
      <c r="B338" s="405" t="s">
        <v>200</v>
      </c>
      <c r="C338" s="406"/>
      <c r="D338" s="405" t="s">
        <v>20</v>
      </c>
      <c r="E338" s="409"/>
      <c r="F338" s="406"/>
    </row>
    <row r="339" spans="1:6" ht="15.75" customHeight="1" x14ac:dyDescent="0.2">
      <c r="A339" s="404"/>
      <c r="B339" s="407"/>
      <c r="C339" s="408"/>
      <c r="D339" s="407"/>
      <c r="E339" s="407"/>
      <c r="F339" s="408"/>
    </row>
    <row r="341" spans="1:6" ht="15.75" customHeight="1" x14ac:dyDescent="0.3">
      <c r="A341" s="5"/>
      <c r="B341" s="410" t="s">
        <v>54</v>
      </c>
      <c r="C341" s="411"/>
      <c r="D341" s="411"/>
      <c r="E341" s="411"/>
      <c r="F341" s="412"/>
    </row>
    <row r="342" spans="1:6" ht="15.75" customHeight="1" x14ac:dyDescent="0.3">
      <c r="A342" s="6"/>
      <c r="B342" s="418" t="s">
        <v>12</v>
      </c>
      <c r="C342" s="407"/>
      <c r="D342" s="407"/>
      <c r="E342" s="407"/>
      <c r="F342" s="408"/>
    </row>
    <row r="343" spans="1:6" ht="15.75" customHeight="1" x14ac:dyDescent="0.3">
      <c r="A343" s="6"/>
      <c r="B343" s="418" t="s">
        <v>13</v>
      </c>
      <c r="C343" s="407"/>
      <c r="D343" s="407"/>
      <c r="E343" s="407"/>
      <c r="F343" s="408"/>
    </row>
    <row r="344" spans="1:6" ht="15.75" customHeight="1" x14ac:dyDescent="0.25">
      <c r="A344" s="6"/>
      <c r="B344" s="419" t="s">
        <v>55</v>
      </c>
      <c r="C344" s="407"/>
      <c r="D344" s="407"/>
      <c r="E344" s="407"/>
      <c r="F344" s="408"/>
    </row>
    <row r="345" spans="1:6" ht="15.75" customHeight="1" x14ac:dyDescent="0.3">
      <c r="A345" s="6"/>
      <c r="B345" s="418" t="s">
        <v>14</v>
      </c>
      <c r="C345" s="407"/>
      <c r="D345" s="407"/>
      <c r="E345" s="407"/>
      <c r="F345" s="408"/>
    </row>
    <row r="346" spans="1:6" ht="15.75" customHeight="1" x14ac:dyDescent="0.3">
      <c r="A346" s="420" t="s">
        <v>58</v>
      </c>
      <c r="B346" s="407"/>
      <c r="C346" s="407"/>
      <c r="D346" s="407"/>
      <c r="E346" s="407"/>
      <c r="F346" s="408"/>
    </row>
    <row r="347" spans="1:6" ht="15.75" customHeight="1" x14ac:dyDescent="0.25">
      <c r="A347" s="7" t="s">
        <v>15</v>
      </c>
      <c r="B347" s="419" t="s">
        <v>199</v>
      </c>
      <c r="C347" s="408"/>
      <c r="D347" s="8" t="s">
        <v>16</v>
      </c>
      <c r="E347" s="421">
        <v>18</v>
      </c>
      <c r="F347" s="423"/>
    </row>
    <row r="348" spans="1:6" ht="15.75" customHeight="1" x14ac:dyDescent="0.25">
      <c r="A348" s="7" t="s">
        <v>1</v>
      </c>
      <c r="B348" s="419" t="s">
        <v>178</v>
      </c>
      <c r="C348" s="408"/>
      <c r="D348" s="7" t="s">
        <v>62</v>
      </c>
      <c r="E348" s="424">
        <v>1344</v>
      </c>
      <c r="F348" s="423"/>
    </row>
    <row r="349" spans="1:6" ht="15.75" customHeight="1" x14ac:dyDescent="0.25">
      <c r="A349" s="7" t="s">
        <v>64</v>
      </c>
      <c r="B349" s="444" t="s">
        <v>236</v>
      </c>
      <c r="C349" s="445"/>
      <c r="D349" s="9" t="s">
        <v>63</v>
      </c>
      <c r="E349" s="428" t="s">
        <v>237</v>
      </c>
      <c r="F349" s="429"/>
    </row>
    <row r="350" spans="1:6" ht="15.75" customHeight="1" x14ac:dyDescent="0.25">
      <c r="A350" s="10" t="s">
        <v>0</v>
      </c>
      <c r="B350" s="9" t="s">
        <v>17</v>
      </c>
      <c r="C350" s="9" t="s">
        <v>18</v>
      </c>
      <c r="D350" s="9" t="s">
        <v>11</v>
      </c>
      <c r="E350" s="425" t="s">
        <v>19</v>
      </c>
      <c r="F350" s="408"/>
    </row>
    <row r="351" spans="1:6" ht="15.75" customHeight="1" x14ac:dyDescent="0.25">
      <c r="A351" s="11">
        <v>1</v>
      </c>
      <c r="B351" s="12" t="s">
        <v>5</v>
      </c>
      <c r="C351" s="21">
        <v>19.5</v>
      </c>
      <c r="D351" s="1" t="str">
        <f t="shared" ref="D351:D355" si="17">IF(C351&gt;=18,"A1",IF(C351&gt;=16,"A2",IF(C351&gt;=14,"B1",IF(C351&gt;=12,"B2",IF(C351&gt;=10,"C1",IF(C351&gt;=8,"C2",IF(C351&gt;=6.5,"D","E")))))))</f>
        <v>A1</v>
      </c>
      <c r="E351" s="413" t="s">
        <v>245</v>
      </c>
      <c r="F351" s="436"/>
    </row>
    <row r="352" spans="1:6" ht="15.75" customHeight="1" x14ac:dyDescent="0.25">
      <c r="A352" s="11">
        <v>2</v>
      </c>
      <c r="B352" s="12" t="s">
        <v>6</v>
      </c>
      <c r="C352" s="21">
        <v>19</v>
      </c>
      <c r="D352" s="1" t="str">
        <f t="shared" si="17"/>
        <v>A1</v>
      </c>
      <c r="E352" s="437"/>
      <c r="F352" s="436"/>
    </row>
    <row r="353" spans="1:6" ht="15.75" customHeight="1" x14ac:dyDescent="0.25">
      <c r="A353" s="11">
        <v>3</v>
      </c>
      <c r="B353" s="12" t="s">
        <v>7</v>
      </c>
      <c r="C353" s="21">
        <v>19</v>
      </c>
      <c r="D353" s="1" t="str">
        <f t="shared" si="17"/>
        <v>A1</v>
      </c>
      <c r="E353" s="437"/>
      <c r="F353" s="436"/>
    </row>
    <row r="354" spans="1:6" ht="15.75" customHeight="1" x14ac:dyDescent="0.25">
      <c r="A354" s="11">
        <v>4</v>
      </c>
      <c r="B354" s="12" t="s">
        <v>8</v>
      </c>
      <c r="C354" s="21">
        <v>17</v>
      </c>
      <c r="D354" s="1" t="str">
        <f t="shared" si="17"/>
        <v>A2</v>
      </c>
      <c r="E354" s="437"/>
      <c r="F354" s="436"/>
    </row>
    <row r="355" spans="1:6" ht="15.75" customHeight="1" x14ac:dyDescent="0.25">
      <c r="A355" s="11">
        <v>5</v>
      </c>
      <c r="B355" s="12" t="s">
        <v>9</v>
      </c>
      <c r="C355" s="21">
        <v>19</v>
      </c>
      <c r="D355" s="1" t="str">
        <f t="shared" si="17"/>
        <v>A1</v>
      </c>
      <c r="E355" s="437"/>
      <c r="F355" s="436"/>
    </row>
    <row r="356" spans="1:6" ht="15.75" customHeight="1" x14ac:dyDescent="0.25">
      <c r="A356" s="6"/>
      <c r="B356" s="1" t="s">
        <v>2</v>
      </c>
      <c r="C356" s="4">
        <f>C351+C352+C353+C354+C355</f>
        <v>93.5</v>
      </c>
      <c r="D356" s="1" t="str">
        <f>IF(C356&gt;=91,"A1",IF(C356&gt;=81,"A2",IF(C356&gt;=71,"B1",IF(C356&gt;=61,"B2",IF(C356&gt;=51,"C1",IF(C356&gt;=41,"C2",IF(C356&gt;=33,"D","E")))))))</f>
        <v>A1</v>
      </c>
      <c r="E356" s="437"/>
      <c r="F356" s="436"/>
    </row>
    <row r="357" spans="1:6" ht="15.75" customHeight="1" x14ac:dyDescent="0.25">
      <c r="A357" s="6"/>
      <c r="B357" s="32" t="s">
        <v>249</v>
      </c>
      <c r="C357" s="33">
        <f>(C356/100)*100</f>
        <v>93.5</v>
      </c>
      <c r="D357" s="1" t="str">
        <f>IF(C357&gt;=91,"A1",IF(C357&gt;=81,"A2",IF(C357&gt;=71,"B1",IF(C357&gt;=61,"B2",IF(C357&gt;=51,"C1",IF(C357&gt;=41,"C2",IF(C357&gt;=33,"D","E")))))))</f>
        <v>A1</v>
      </c>
      <c r="E357" s="438"/>
      <c r="F357" s="439"/>
    </row>
    <row r="358" spans="1:6" ht="15.75" customHeight="1" x14ac:dyDescent="0.2">
      <c r="A358" s="403" t="s">
        <v>242</v>
      </c>
      <c r="B358" s="405" t="s">
        <v>200</v>
      </c>
      <c r="C358" s="406"/>
      <c r="D358" s="405" t="s">
        <v>20</v>
      </c>
      <c r="E358" s="409"/>
      <c r="F358" s="406"/>
    </row>
    <row r="359" spans="1:6" ht="15.75" customHeight="1" x14ac:dyDescent="0.2">
      <c r="A359" s="404"/>
      <c r="B359" s="407"/>
      <c r="C359" s="408"/>
      <c r="D359" s="407"/>
      <c r="E359" s="407"/>
      <c r="F359" s="408"/>
    </row>
    <row r="361" spans="1:6" ht="15.75" customHeight="1" x14ac:dyDescent="0.3">
      <c r="A361" s="5"/>
      <c r="B361" s="410" t="s">
        <v>54</v>
      </c>
      <c r="C361" s="411"/>
      <c r="D361" s="411"/>
      <c r="E361" s="411"/>
      <c r="F361" s="412"/>
    </row>
    <row r="362" spans="1:6" ht="15.75" customHeight="1" x14ac:dyDescent="0.3">
      <c r="A362" s="6"/>
      <c r="B362" s="418" t="s">
        <v>12</v>
      </c>
      <c r="C362" s="407"/>
      <c r="D362" s="407"/>
      <c r="E362" s="407"/>
      <c r="F362" s="408"/>
    </row>
    <row r="363" spans="1:6" ht="15.75" customHeight="1" x14ac:dyDescent="0.3">
      <c r="A363" s="6"/>
      <c r="B363" s="418" t="s">
        <v>13</v>
      </c>
      <c r="C363" s="407"/>
      <c r="D363" s="407"/>
      <c r="E363" s="407"/>
      <c r="F363" s="408"/>
    </row>
    <row r="364" spans="1:6" ht="15.75" customHeight="1" x14ac:dyDescent="0.25">
      <c r="A364" s="6"/>
      <c r="B364" s="419" t="s">
        <v>55</v>
      </c>
      <c r="C364" s="407"/>
      <c r="D364" s="407"/>
      <c r="E364" s="407"/>
      <c r="F364" s="408"/>
    </row>
    <row r="365" spans="1:6" ht="15.75" customHeight="1" x14ac:dyDescent="0.3">
      <c r="A365" s="6"/>
      <c r="B365" s="418" t="s">
        <v>14</v>
      </c>
      <c r="C365" s="407"/>
      <c r="D365" s="407"/>
      <c r="E365" s="407"/>
      <c r="F365" s="408"/>
    </row>
    <row r="366" spans="1:6" ht="15.75" customHeight="1" x14ac:dyDescent="0.3">
      <c r="A366" s="420" t="s">
        <v>58</v>
      </c>
      <c r="B366" s="407"/>
      <c r="C366" s="407"/>
      <c r="D366" s="407"/>
      <c r="E366" s="407"/>
      <c r="F366" s="408"/>
    </row>
    <row r="367" spans="1:6" ht="15.75" customHeight="1" x14ac:dyDescent="0.25">
      <c r="A367" s="7" t="s">
        <v>15</v>
      </c>
      <c r="B367" s="421" t="s">
        <v>199</v>
      </c>
      <c r="C367" s="422"/>
      <c r="D367" s="8" t="s">
        <v>16</v>
      </c>
      <c r="E367" s="421">
        <v>19</v>
      </c>
      <c r="F367" s="423"/>
    </row>
    <row r="368" spans="1:6" ht="15.75" customHeight="1" x14ac:dyDescent="0.25">
      <c r="A368" s="7" t="s">
        <v>1</v>
      </c>
      <c r="B368" s="421" t="s">
        <v>184</v>
      </c>
      <c r="C368" s="422"/>
      <c r="D368" s="7" t="s">
        <v>62</v>
      </c>
      <c r="E368" s="424">
        <v>1329</v>
      </c>
      <c r="F368" s="423"/>
    </row>
    <row r="369" spans="1:6" ht="15.75" customHeight="1" x14ac:dyDescent="0.25">
      <c r="A369" s="7" t="s">
        <v>64</v>
      </c>
      <c r="B369" s="426" t="s">
        <v>238</v>
      </c>
      <c r="C369" s="427"/>
      <c r="D369" s="9" t="s">
        <v>63</v>
      </c>
      <c r="E369" s="428" t="s">
        <v>239</v>
      </c>
      <c r="F369" s="429"/>
    </row>
    <row r="370" spans="1:6" ht="15.75" customHeight="1" x14ac:dyDescent="0.25">
      <c r="A370" s="10" t="s">
        <v>0</v>
      </c>
      <c r="B370" s="9" t="s">
        <v>17</v>
      </c>
      <c r="C370" s="9" t="s">
        <v>18</v>
      </c>
      <c r="D370" s="9" t="s">
        <v>11</v>
      </c>
      <c r="E370" s="425" t="s">
        <v>19</v>
      </c>
      <c r="F370" s="408"/>
    </row>
    <row r="371" spans="1:6" ht="15.75" customHeight="1" x14ac:dyDescent="0.25">
      <c r="A371" s="11">
        <v>1</v>
      </c>
      <c r="B371" s="12" t="s">
        <v>5</v>
      </c>
      <c r="C371" s="21">
        <v>15.5</v>
      </c>
      <c r="D371" s="1" t="str">
        <f t="shared" ref="D371:D375" si="18">IF(C371&gt;=18,"A1",IF(C371&gt;=16,"A2",IF(C371&gt;=14,"B1",IF(C371&gt;=12,"B2",IF(C371&gt;=10,"C1",IF(C371&gt;=8,"C2",IF(C371&gt;=6.5,"D","E")))))))</f>
        <v>B1</v>
      </c>
      <c r="E371" s="413" t="s">
        <v>244</v>
      </c>
      <c r="F371" s="414"/>
    </row>
    <row r="372" spans="1:6" ht="15.75" customHeight="1" x14ac:dyDescent="0.25">
      <c r="A372" s="11">
        <v>2</v>
      </c>
      <c r="B372" s="12" t="s">
        <v>6</v>
      </c>
      <c r="C372" s="21">
        <v>18.5</v>
      </c>
      <c r="D372" s="1" t="str">
        <f t="shared" si="18"/>
        <v>A1</v>
      </c>
      <c r="E372" s="415"/>
      <c r="F372" s="414"/>
    </row>
    <row r="373" spans="1:6" ht="15.75" customHeight="1" x14ac:dyDescent="0.25">
      <c r="A373" s="11">
        <v>3</v>
      </c>
      <c r="B373" s="12" t="s">
        <v>7</v>
      </c>
      <c r="C373" s="21">
        <v>16.5</v>
      </c>
      <c r="D373" s="1" t="str">
        <f t="shared" si="18"/>
        <v>A2</v>
      </c>
      <c r="E373" s="415"/>
      <c r="F373" s="414"/>
    </row>
    <row r="374" spans="1:6" ht="15.75" customHeight="1" x14ac:dyDescent="0.25">
      <c r="A374" s="11">
        <v>4</v>
      </c>
      <c r="B374" s="12" t="s">
        <v>8</v>
      </c>
      <c r="C374" s="21">
        <v>16</v>
      </c>
      <c r="D374" s="1" t="str">
        <f t="shared" si="18"/>
        <v>A2</v>
      </c>
      <c r="E374" s="415"/>
      <c r="F374" s="414"/>
    </row>
    <row r="375" spans="1:6" ht="15.75" customHeight="1" x14ac:dyDescent="0.25">
      <c r="A375" s="11">
        <v>5</v>
      </c>
      <c r="B375" s="12" t="s">
        <v>9</v>
      </c>
      <c r="C375" s="21">
        <v>12</v>
      </c>
      <c r="D375" s="1" t="str">
        <f t="shared" si="18"/>
        <v>B2</v>
      </c>
      <c r="E375" s="415"/>
      <c r="F375" s="414"/>
    </row>
    <row r="376" spans="1:6" ht="15.75" customHeight="1" x14ac:dyDescent="0.25">
      <c r="A376" s="6"/>
      <c r="B376" s="1" t="s">
        <v>2</v>
      </c>
      <c r="C376" s="4">
        <f>C371+C372+C373+C374+C375</f>
        <v>78.5</v>
      </c>
      <c r="D376" s="1" t="str">
        <f>IF(C376&gt;=91,"A1",IF(C376&gt;=81,"A2",IF(C376&gt;=71,"B1",IF(C376&gt;=61,"B2",IF(C376&gt;=51,"C1",IF(C376&gt;=41,"C2",IF(C376&gt;=33,"D","E")))))))</f>
        <v>B1</v>
      </c>
      <c r="E376" s="415"/>
      <c r="F376" s="414"/>
    </row>
    <row r="377" spans="1:6" ht="15.75" customHeight="1" x14ac:dyDescent="0.25">
      <c r="A377" s="6"/>
      <c r="B377" s="32" t="s">
        <v>249</v>
      </c>
      <c r="C377" s="33">
        <f>(C376/100)*100</f>
        <v>78.5</v>
      </c>
      <c r="D377" s="1" t="str">
        <f>IF(C377&gt;=91,"A1",IF(C377&gt;=81,"A2",IF(C377&gt;=71,"B1",IF(C377&gt;=61,"B2",IF(C377&gt;=51,"C1",IF(C377&gt;=41,"C2",IF(C377&gt;=33,"D","E")))))))</f>
        <v>B1</v>
      </c>
      <c r="E377" s="416"/>
      <c r="F377" s="417"/>
    </row>
    <row r="378" spans="1:6" ht="15.75" customHeight="1" x14ac:dyDescent="0.2">
      <c r="A378" s="403" t="s">
        <v>242</v>
      </c>
      <c r="B378" s="405" t="s">
        <v>200</v>
      </c>
      <c r="C378" s="406"/>
      <c r="D378" s="405" t="s">
        <v>20</v>
      </c>
      <c r="E378" s="409"/>
      <c r="F378" s="406"/>
    </row>
    <row r="379" spans="1:6" ht="15.75" customHeight="1" x14ac:dyDescent="0.2">
      <c r="A379" s="404"/>
      <c r="B379" s="407"/>
      <c r="C379" s="408"/>
      <c r="D379" s="407"/>
      <c r="E379" s="407"/>
      <c r="F379" s="408"/>
    </row>
    <row r="381" spans="1:6" ht="15.75" customHeight="1" x14ac:dyDescent="0.3">
      <c r="A381" s="5"/>
      <c r="B381" s="410" t="s">
        <v>54</v>
      </c>
      <c r="C381" s="411"/>
      <c r="D381" s="411"/>
      <c r="E381" s="411"/>
      <c r="F381" s="412"/>
    </row>
    <row r="382" spans="1:6" ht="15.75" customHeight="1" x14ac:dyDescent="0.3">
      <c r="A382" s="6"/>
      <c r="B382" s="418" t="s">
        <v>12</v>
      </c>
      <c r="C382" s="407"/>
      <c r="D382" s="407"/>
      <c r="E382" s="407"/>
      <c r="F382" s="408"/>
    </row>
    <row r="383" spans="1:6" ht="15.75" customHeight="1" x14ac:dyDescent="0.3">
      <c r="A383" s="6"/>
      <c r="B383" s="418" t="s">
        <v>13</v>
      </c>
      <c r="C383" s="407"/>
      <c r="D383" s="407"/>
      <c r="E383" s="407"/>
      <c r="F383" s="408"/>
    </row>
    <row r="384" spans="1:6" ht="15.75" customHeight="1" x14ac:dyDescent="0.25">
      <c r="A384" s="6"/>
      <c r="B384" s="419" t="s">
        <v>55</v>
      </c>
      <c r="C384" s="407"/>
      <c r="D384" s="407"/>
      <c r="E384" s="407"/>
      <c r="F384" s="408"/>
    </row>
    <row r="385" spans="1:6" ht="15.75" customHeight="1" x14ac:dyDescent="0.3">
      <c r="A385" s="6"/>
      <c r="B385" s="418" t="s">
        <v>14</v>
      </c>
      <c r="C385" s="407"/>
      <c r="D385" s="407"/>
      <c r="E385" s="407"/>
      <c r="F385" s="408"/>
    </row>
    <row r="386" spans="1:6" ht="15.75" customHeight="1" x14ac:dyDescent="0.3">
      <c r="A386" s="420" t="s">
        <v>58</v>
      </c>
      <c r="B386" s="407"/>
      <c r="C386" s="407"/>
      <c r="D386" s="407"/>
      <c r="E386" s="407"/>
      <c r="F386" s="408"/>
    </row>
    <row r="387" spans="1:6" ht="15.75" customHeight="1" x14ac:dyDescent="0.25">
      <c r="A387" s="7" t="s">
        <v>15</v>
      </c>
      <c r="B387" s="421" t="s">
        <v>199</v>
      </c>
      <c r="C387" s="423"/>
      <c r="D387" s="8" t="s">
        <v>16</v>
      </c>
      <c r="E387" s="421">
        <v>20</v>
      </c>
      <c r="F387" s="423"/>
    </row>
    <row r="388" spans="1:6" ht="15.75" customHeight="1" x14ac:dyDescent="0.25">
      <c r="A388" s="7" t="s">
        <v>1</v>
      </c>
      <c r="B388" s="421" t="s">
        <v>191</v>
      </c>
      <c r="C388" s="423"/>
      <c r="D388" s="7" t="s">
        <v>62</v>
      </c>
      <c r="E388" s="424">
        <v>1339</v>
      </c>
      <c r="F388" s="423"/>
    </row>
    <row r="389" spans="1:6" ht="15.75" customHeight="1" x14ac:dyDescent="0.25">
      <c r="A389" s="7" t="s">
        <v>64</v>
      </c>
      <c r="B389" s="426" t="s">
        <v>240</v>
      </c>
      <c r="C389" s="427"/>
      <c r="D389" s="9" t="s">
        <v>63</v>
      </c>
      <c r="E389" s="428" t="s">
        <v>241</v>
      </c>
      <c r="F389" s="429"/>
    </row>
    <row r="390" spans="1:6" ht="15.75" customHeight="1" x14ac:dyDescent="0.25">
      <c r="A390" s="10" t="s">
        <v>0</v>
      </c>
      <c r="B390" s="9" t="s">
        <v>17</v>
      </c>
      <c r="C390" s="9" t="s">
        <v>18</v>
      </c>
      <c r="D390" s="9" t="s">
        <v>11</v>
      </c>
      <c r="E390" s="425" t="s">
        <v>19</v>
      </c>
      <c r="F390" s="408"/>
    </row>
    <row r="391" spans="1:6" ht="15.75" customHeight="1" x14ac:dyDescent="0.25">
      <c r="A391" s="11">
        <v>1</v>
      </c>
      <c r="B391" s="32" t="s">
        <v>5</v>
      </c>
      <c r="C391" s="21">
        <v>18</v>
      </c>
      <c r="D391" s="1" t="str">
        <f t="shared" ref="D391:D395" si="19">IF(C391&gt;=18,"A1",IF(C391&gt;=16,"A2",IF(C391&gt;=14,"B1",IF(C391&gt;=12,"B2",IF(C391&gt;=10,"C1",IF(C391&gt;=8,"C2",IF(C391&gt;=6.5,"D","E")))))))</f>
        <v>A1</v>
      </c>
      <c r="E391" s="430" t="s">
        <v>244</v>
      </c>
      <c r="F391" s="431"/>
    </row>
    <row r="392" spans="1:6" ht="15.75" customHeight="1" x14ac:dyDescent="0.25">
      <c r="A392" s="11">
        <v>2</v>
      </c>
      <c r="B392" s="32" t="s">
        <v>6</v>
      </c>
      <c r="C392" s="21">
        <v>19</v>
      </c>
      <c r="D392" s="1" t="str">
        <f t="shared" si="19"/>
        <v>A1</v>
      </c>
      <c r="E392" s="432"/>
      <c r="F392" s="433"/>
    </row>
    <row r="393" spans="1:6" ht="15.75" customHeight="1" x14ac:dyDescent="0.25">
      <c r="A393" s="11">
        <v>3</v>
      </c>
      <c r="B393" s="32" t="s">
        <v>7</v>
      </c>
      <c r="C393" s="21">
        <v>17.5</v>
      </c>
      <c r="D393" s="1" t="str">
        <f t="shared" si="19"/>
        <v>A2</v>
      </c>
      <c r="E393" s="432"/>
      <c r="F393" s="433"/>
    </row>
    <row r="394" spans="1:6" ht="15.75" customHeight="1" x14ac:dyDescent="0.25">
      <c r="A394" s="11">
        <v>4</v>
      </c>
      <c r="B394" s="32" t="s">
        <v>8</v>
      </c>
      <c r="C394" s="21">
        <v>17</v>
      </c>
      <c r="D394" s="1" t="str">
        <f t="shared" si="19"/>
        <v>A2</v>
      </c>
      <c r="E394" s="432"/>
      <c r="F394" s="433"/>
    </row>
    <row r="395" spans="1:6" ht="15.75" customHeight="1" x14ac:dyDescent="0.25">
      <c r="A395" s="11">
        <v>5</v>
      </c>
      <c r="B395" s="32" t="s">
        <v>9</v>
      </c>
      <c r="C395" s="21">
        <v>17</v>
      </c>
      <c r="D395" s="1" t="str">
        <f t="shared" si="19"/>
        <v>A2</v>
      </c>
      <c r="E395" s="432"/>
      <c r="F395" s="433"/>
    </row>
    <row r="396" spans="1:6" ht="15.75" customHeight="1" x14ac:dyDescent="0.25">
      <c r="A396" s="6"/>
      <c r="B396" s="1" t="s">
        <v>2</v>
      </c>
      <c r="C396" s="4">
        <f>C391+C392+C393+C394+C395</f>
        <v>88.5</v>
      </c>
      <c r="D396" s="1" t="str">
        <f>IF(C396&gt;=91,"A1",IF(C396&gt;=81,"A2",IF(C396&gt;=71,"B1",IF(C396&gt;=61,"B2",IF(C396&gt;=51,"C1",IF(C396&gt;=41,"C2",IF(C396&gt;=33,"D","E")))))))</f>
        <v>A2</v>
      </c>
      <c r="E396" s="432"/>
      <c r="F396" s="433"/>
    </row>
    <row r="397" spans="1:6" ht="15.75" customHeight="1" x14ac:dyDescent="0.25">
      <c r="A397" s="6"/>
      <c r="B397" s="32" t="s">
        <v>249</v>
      </c>
      <c r="C397" s="33">
        <f>(C396/100)*100</f>
        <v>88.5</v>
      </c>
      <c r="D397" s="1" t="str">
        <f>IF(C397&gt;=91,"A1",IF(C397&gt;=81,"A2",IF(C397&gt;=71,"B1",IF(C397&gt;=61,"B2",IF(C397&gt;=51,"C1",IF(C397&gt;=41,"C2",IF(C397&gt;=33,"D","E")))))))</f>
        <v>A2</v>
      </c>
      <c r="E397" s="434"/>
      <c r="F397" s="435"/>
    </row>
    <row r="398" spans="1:6" ht="15.75" customHeight="1" x14ac:dyDescent="0.2">
      <c r="A398" s="403" t="s">
        <v>242</v>
      </c>
      <c r="B398" s="405" t="s">
        <v>200</v>
      </c>
      <c r="C398" s="406"/>
      <c r="D398" s="405" t="s">
        <v>20</v>
      </c>
      <c r="E398" s="409"/>
      <c r="F398" s="406"/>
    </row>
    <row r="399" spans="1:6" ht="15.75" customHeight="1" x14ac:dyDescent="0.2">
      <c r="A399" s="404"/>
      <c r="B399" s="407"/>
      <c r="C399" s="408"/>
      <c r="D399" s="407"/>
      <c r="E399" s="407"/>
      <c r="F399" s="408"/>
    </row>
  </sheetData>
  <mergeCells count="340">
    <mergeCell ref="B389:C389"/>
    <mergeCell ref="E389:F389"/>
    <mergeCell ref="E390:F390"/>
    <mergeCell ref="E391:F397"/>
    <mergeCell ref="A398:A399"/>
    <mergeCell ref="B398:C399"/>
    <mergeCell ref="D398:F399"/>
    <mergeCell ref="A386:F386"/>
    <mergeCell ref="B387:C387"/>
    <mergeCell ref="E387:F387"/>
    <mergeCell ref="B388:C388"/>
    <mergeCell ref="E388:F388"/>
    <mergeCell ref="B381:F381"/>
    <mergeCell ref="B382:F382"/>
    <mergeCell ref="B383:F383"/>
    <mergeCell ref="B384:F384"/>
    <mergeCell ref="B385:F385"/>
    <mergeCell ref="B369:C369"/>
    <mergeCell ref="E369:F369"/>
    <mergeCell ref="E370:F370"/>
    <mergeCell ref="E371:F377"/>
    <mergeCell ref="A378:A379"/>
    <mergeCell ref="B378:C379"/>
    <mergeCell ref="D378:F379"/>
    <mergeCell ref="A366:F366"/>
    <mergeCell ref="B367:C367"/>
    <mergeCell ref="E367:F367"/>
    <mergeCell ref="B368:C368"/>
    <mergeCell ref="E368:F368"/>
    <mergeCell ref="B361:F361"/>
    <mergeCell ref="B362:F362"/>
    <mergeCell ref="B363:F363"/>
    <mergeCell ref="B364:F364"/>
    <mergeCell ref="B365:F365"/>
    <mergeCell ref="B349:C349"/>
    <mergeCell ref="E349:F349"/>
    <mergeCell ref="E350:F350"/>
    <mergeCell ref="E351:F357"/>
    <mergeCell ref="A358:A359"/>
    <mergeCell ref="B358:C359"/>
    <mergeCell ref="D358:F359"/>
    <mergeCell ref="A346:F346"/>
    <mergeCell ref="B347:C347"/>
    <mergeCell ref="E347:F347"/>
    <mergeCell ref="B348:C348"/>
    <mergeCell ref="E348:F348"/>
    <mergeCell ref="B341:F341"/>
    <mergeCell ref="B342:F342"/>
    <mergeCell ref="B343:F343"/>
    <mergeCell ref="B344:F344"/>
    <mergeCell ref="B345:F345"/>
    <mergeCell ref="B329:C329"/>
    <mergeCell ref="E329:F329"/>
    <mergeCell ref="E330:F330"/>
    <mergeCell ref="E331:F337"/>
    <mergeCell ref="A338:A339"/>
    <mergeCell ref="B338:C339"/>
    <mergeCell ref="D338:F339"/>
    <mergeCell ref="A326:F326"/>
    <mergeCell ref="B327:C327"/>
    <mergeCell ref="E327:F327"/>
    <mergeCell ref="B328:C328"/>
    <mergeCell ref="E328:F328"/>
    <mergeCell ref="B321:F321"/>
    <mergeCell ref="B322:F322"/>
    <mergeCell ref="B323:F323"/>
    <mergeCell ref="B324:F324"/>
    <mergeCell ref="B325:F325"/>
    <mergeCell ref="B309:C309"/>
    <mergeCell ref="E309:F309"/>
    <mergeCell ref="E310:F310"/>
    <mergeCell ref="E311:F317"/>
    <mergeCell ref="A318:A319"/>
    <mergeCell ref="B318:C319"/>
    <mergeCell ref="D318:F319"/>
    <mergeCell ref="A306:F306"/>
    <mergeCell ref="B307:C307"/>
    <mergeCell ref="E307:F307"/>
    <mergeCell ref="B308:C308"/>
    <mergeCell ref="E308:F308"/>
    <mergeCell ref="B301:F301"/>
    <mergeCell ref="B302:F302"/>
    <mergeCell ref="B303:F303"/>
    <mergeCell ref="B304:F304"/>
    <mergeCell ref="B305:F305"/>
    <mergeCell ref="B289:C289"/>
    <mergeCell ref="E289:F289"/>
    <mergeCell ref="E290:F290"/>
    <mergeCell ref="E291:F297"/>
    <mergeCell ref="A298:A299"/>
    <mergeCell ref="B298:C299"/>
    <mergeCell ref="D298:F299"/>
    <mergeCell ref="A286:F286"/>
    <mergeCell ref="B287:C287"/>
    <mergeCell ref="E287:F287"/>
    <mergeCell ref="B288:C288"/>
    <mergeCell ref="E288:F288"/>
    <mergeCell ref="B281:F281"/>
    <mergeCell ref="B282:F282"/>
    <mergeCell ref="B283:F283"/>
    <mergeCell ref="B284:F284"/>
    <mergeCell ref="B285:F285"/>
    <mergeCell ref="B269:C269"/>
    <mergeCell ref="E269:F269"/>
    <mergeCell ref="E270:F270"/>
    <mergeCell ref="E271:F277"/>
    <mergeCell ref="A278:A279"/>
    <mergeCell ref="B278:C279"/>
    <mergeCell ref="D278:F279"/>
    <mergeCell ref="A266:F266"/>
    <mergeCell ref="B267:C267"/>
    <mergeCell ref="E267:F267"/>
    <mergeCell ref="B268:C268"/>
    <mergeCell ref="E268:F268"/>
    <mergeCell ref="B261:F261"/>
    <mergeCell ref="B262:F262"/>
    <mergeCell ref="B263:F263"/>
    <mergeCell ref="B264:F264"/>
    <mergeCell ref="B265:F265"/>
    <mergeCell ref="B249:C249"/>
    <mergeCell ref="E249:F249"/>
    <mergeCell ref="E250:F250"/>
    <mergeCell ref="E251:F257"/>
    <mergeCell ref="A258:A259"/>
    <mergeCell ref="B258:C259"/>
    <mergeCell ref="D258:F259"/>
    <mergeCell ref="A246:F246"/>
    <mergeCell ref="B247:C247"/>
    <mergeCell ref="E247:F247"/>
    <mergeCell ref="B248:C248"/>
    <mergeCell ref="E248:F248"/>
    <mergeCell ref="B241:F241"/>
    <mergeCell ref="B242:F242"/>
    <mergeCell ref="B243:F243"/>
    <mergeCell ref="B244:F244"/>
    <mergeCell ref="B245:F245"/>
    <mergeCell ref="B229:C229"/>
    <mergeCell ref="E229:F229"/>
    <mergeCell ref="E230:F230"/>
    <mergeCell ref="E231:F237"/>
    <mergeCell ref="A238:A239"/>
    <mergeCell ref="B238:C239"/>
    <mergeCell ref="D238:F239"/>
    <mergeCell ref="A226:F226"/>
    <mergeCell ref="B227:C227"/>
    <mergeCell ref="E227:F227"/>
    <mergeCell ref="B228:C228"/>
    <mergeCell ref="E228:F228"/>
    <mergeCell ref="B221:F221"/>
    <mergeCell ref="B222:F222"/>
    <mergeCell ref="B223:F223"/>
    <mergeCell ref="B224:F224"/>
    <mergeCell ref="B225:F225"/>
    <mergeCell ref="B209:C209"/>
    <mergeCell ref="E209:F209"/>
    <mergeCell ref="E210:F210"/>
    <mergeCell ref="E211:F217"/>
    <mergeCell ref="A218:A219"/>
    <mergeCell ref="B218:C219"/>
    <mergeCell ref="D218:F219"/>
    <mergeCell ref="A206:F206"/>
    <mergeCell ref="B207:C207"/>
    <mergeCell ref="E207:F207"/>
    <mergeCell ref="B208:C208"/>
    <mergeCell ref="E208:F208"/>
    <mergeCell ref="B201:F201"/>
    <mergeCell ref="B202:F202"/>
    <mergeCell ref="B203:F203"/>
    <mergeCell ref="B204:F204"/>
    <mergeCell ref="B205:F205"/>
    <mergeCell ref="B189:C189"/>
    <mergeCell ref="E189:F189"/>
    <mergeCell ref="E190:F190"/>
    <mergeCell ref="E191:F197"/>
    <mergeCell ref="A198:A199"/>
    <mergeCell ref="B198:C199"/>
    <mergeCell ref="D198:F199"/>
    <mergeCell ref="A186:F186"/>
    <mergeCell ref="B187:C187"/>
    <mergeCell ref="E187:F187"/>
    <mergeCell ref="B188:C188"/>
    <mergeCell ref="E188:F188"/>
    <mergeCell ref="B181:F181"/>
    <mergeCell ref="B182:F182"/>
    <mergeCell ref="B183:F183"/>
    <mergeCell ref="B184:F184"/>
    <mergeCell ref="B185:F185"/>
    <mergeCell ref="B169:C169"/>
    <mergeCell ref="E169:F169"/>
    <mergeCell ref="E170:F170"/>
    <mergeCell ref="E171:F177"/>
    <mergeCell ref="A178:A179"/>
    <mergeCell ref="B178:C179"/>
    <mergeCell ref="D178:F179"/>
    <mergeCell ref="A166:F166"/>
    <mergeCell ref="B167:C167"/>
    <mergeCell ref="E167:F167"/>
    <mergeCell ref="B168:C168"/>
    <mergeCell ref="E168:F168"/>
    <mergeCell ref="B161:F161"/>
    <mergeCell ref="B162:F162"/>
    <mergeCell ref="B163:F163"/>
    <mergeCell ref="B164:F164"/>
    <mergeCell ref="B165:F165"/>
    <mergeCell ref="B149:C149"/>
    <mergeCell ref="E149:F149"/>
    <mergeCell ref="E150:F150"/>
    <mergeCell ref="E151:F157"/>
    <mergeCell ref="A158:A159"/>
    <mergeCell ref="B158:C159"/>
    <mergeCell ref="D158:F159"/>
    <mergeCell ref="A146:F146"/>
    <mergeCell ref="B147:C147"/>
    <mergeCell ref="E147:F147"/>
    <mergeCell ref="B148:C148"/>
    <mergeCell ref="E148:F148"/>
    <mergeCell ref="B141:F141"/>
    <mergeCell ref="B142:F142"/>
    <mergeCell ref="B143:F143"/>
    <mergeCell ref="B144:F144"/>
    <mergeCell ref="B145:F145"/>
    <mergeCell ref="B129:C129"/>
    <mergeCell ref="E129:F129"/>
    <mergeCell ref="E130:F130"/>
    <mergeCell ref="E131:F137"/>
    <mergeCell ref="A138:A139"/>
    <mergeCell ref="B138:C139"/>
    <mergeCell ref="D138:F139"/>
    <mergeCell ref="A126:F126"/>
    <mergeCell ref="B127:C127"/>
    <mergeCell ref="E127:F127"/>
    <mergeCell ref="B128:C128"/>
    <mergeCell ref="E128:F128"/>
    <mergeCell ref="B121:F121"/>
    <mergeCell ref="B122:F122"/>
    <mergeCell ref="B123:F123"/>
    <mergeCell ref="B124:F124"/>
    <mergeCell ref="B125:F125"/>
    <mergeCell ref="B109:C109"/>
    <mergeCell ref="E109:F109"/>
    <mergeCell ref="E110:F110"/>
    <mergeCell ref="E111:F117"/>
    <mergeCell ref="A118:A119"/>
    <mergeCell ref="B118:C119"/>
    <mergeCell ref="D118:F119"/>
    <mergeCell ref="A106:F106"/>
    <mergeCell ref="B107:C107"/>
    <mergeCell ref="E107:F107"/>
    <mergeCell ref="B108:C108"/>
    <mergeCell ref="E108:F108"/>
    <mergeCell ref="B101:F101"/>
    <mergeCell ref="B102:F102"/>
    <mergeCell ref="B103:F103"/>
    <mergeCell ref="B104:F104"/>
    <mergeCell ref="B105:F105"/>
    <mergeCell ref="B89:C89"/>
    <mergeCell ref="E89:F89"/>
    <mergeCell ref="E90:F90"/>
    <mergeCell ref="E91:F97"/>
    <mergeCell ref="A98:A99"/>
    <mergeCell ref="B98:C99"/>
    <mergeCell ref="D98:F99"/>
    <mergeCell ref="A86:F86"/>
    <mergeCell ref="B87:C87"/>
    <mergeCell ref="E87:F87"/>
    <mergeCell ref="B88:C88"/>
    <mergeCell ref="E88:F88"/>
    <mergeCell ref="B81:F81"/>
    <mergeCell ref="B82:F82"/>
    <mergeCell ref="B83:F83"/>
    <mergeCell ref="B84:F84"/>
    <mergeCell ref="B85:F85"/>
    <mergeCell ref="B69:C69"/>
    <mergeCell ref="E69:F69"/>
    <mergeCell ref="E70:F70"/>
    <mergeCell ref="E71:F77"/>
    <mergeCell ref="A78:A79"/>
    <mergeCell ref="B78:C79"/>
    <mergeCell ref="D78:F79"/>
    <mergeCell ref="A66:F66"/>
    <mergeCell ref="B67:C67"/>
    <mergeCell ref="E67:F67"/>
    <mergeCell ref="B68:C68"/>
    <mergeCell ref="E68:F68"/>
    <mergeCell ref="B61:F61"/>
    <mergeCell ref="B62:F62"/>
    <mergeCell ref="B63:F63"/>
    <mergeCell ref="B64:F64"/>
    <mergeCell ref="B65:F65"/>
    <mergeCell ref="E50:F50"/>
    <mergeCell ref="E51:F57"/>
    <mergeCell ref="A58:A59"/>
    <mergeCell ref="B58:C59"/>
    <mergeCell ref="D58:F59"/>
    <mergeCell ref="B47:C47"/>
    <mergeCell ref="E47:F47"/>
    <mergeCell ref="B48:C48"/>
    <mergeCell ref="E48:F48"/>
    <mergeCell ref="B49:C49"/>
    <mergeCell ref="E49:F49"/>
    <mergeCell ref="B42:F42"/>
    <mergeCell ref="B43:F43"/>
    <mergeCell ref="B44:F44"/>
    <mergeCell ref="B45:F45"/>
    <mergeCell ref="A46:F46"/>
    <mergeCell ref="B22:F22"/>
    <mergeCell ref="E31:F37"/>
    <mergeCell ref="A38:A39"/>
    <mergeCell ref="B38:C39"/>
    <mergeCell ref="D38:F39"/>
    <mergeCell ref="B41:F41"/>
    <mergeCell ref="B28:C28"/>
    <mergeCell ref="E28:F28"/>
    <mergeCell ref="B29:C29"/>
    <mergeCell ref="E29:F29"/>
    <mergeCell ref="E30:F30"/>
    <mergeCell ref="B23:F23"/>
    <mergeCell ref="B24:F24"/>
    <mergeCell ref="B25:F25"/>
    <mergeCell ref="A26:F26"/>
    <mergeCell ref="B27:C27"/>
    <mergeCell ref="E27:F27"/>
    <mergeCell ref="A18:A19"/>
    <mergeCell ref="B18:C19"/>
    <mergeCell ref="D18:F19"/>
    <mergeCell ref="B21:F21"/>
    <mergeCell ref="E11:F17"/>
    <mergeCell ref="B1:F1"/>
    <mergeCell ref="B2:F2"/>
    <mergeCell ref="B3:F3"/>
    <mergeCell ref="B4:F4"/>
    <mergeCell ref="B5:F5"/>
    <mergeCell ref="A6:F6"/>
    <mergeCell ref="B7:C7"/>
    <mergeCell ref="E7:F7"/>
    <mergeCell ref="B8:C8"/>
    <mergeCell ref="E8:F8"/>
    <mergeCell ref="E10:F10"/>
    <mergeCell ref="B9:C9"/>
    <mergeCell ref="E9:F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1"/>
  <sheetViews>
    <sheetView view="pageBreakPreview" zoomScale="96" zoomScaleNormal="100" zoomScaleSheetLayoutView="96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AE7" sqref="AE7:AE26"/>
    </sheetView>
  </sheetViews>
  <sheetFormatPr defaultColWidth="14.42578125" defaultRowHeight="15.75" x14ac:dyDescent="0.2"/>
  <cols>
    <col min="1" max="1" width="8.42578125" style="145" customWidth="1"/>
    <col min="2" max="2" width="30" style="145" customWidth="1"/>
    <col min="3" max="3" width="8.85546875" style="145" customWidth="1"/>
    <col min="4" max="4" width="8.140625" style="145" customWidth="1"/>
    <col min="5" max="5" width="11.28515625" style="145" customWidth="1"/>
    <col min="6" max="6" width="9.42578125" style="145" customWidth="1"/>
    <col min="7" max="7" width="10.28515625" style="145" customWidth="1"/>
    <col min="8" max="8" width="8" style="145" customWidth="1"/>
    <col min="9" max="9" width="7.7109375" style="145" customWidth="1"/>
    <col min="10" max="10" width="7.42578125" style="145" customWidth="1"/>
    <col min="11" max="11" width="10.7109375" style="145" customWidth="1"/>
    <col min="12" max="13" width="8.28515625" style="145" customWidth="1"/>
    <col min="14" max="14" width="6.5703125" style="145" customWidth="1"/>
    <col min="15" max="15" width="9.85546875" style="145" customWidth="1"/>
    <col min="16" max="16" width="8.28515625" style="145" customWidth="1"/>
    <col min="17" max="17" width="11.5703125" style="145" customWidth="1"/>
    <col min="18" max="18" width="8" style="145" customWidth="1"/>
    <col min="19" max="19" width="8.28515625" style="145" customWidth="1"/>
    <col min="20" max="20" width="8.140625" style="145" customWidth="1"/>
    <col min="21" max="21" width="8.42578125" style="145" customWidth="1"/>
    <col min="22" max="22" width="34" style="145" customWidth="1"/>
    <col min="23" max="23" width="7.7109375" style="145" customWidth="1"/>
    <col min="24" max="24" width="7.42578125" style="145" customWidth="1"/>
    <col min="25" max="25" width="11.5703125" style="145" customWidth="1"/>
    <col min="26" max="26" width="7.42578125" style="145" customWidth="1"/>
    <col min="27" max="27" width="8" style="145" customWidth="1"/>
    <col min="28" max="28" width="5.85546875" style="145" customWidth="1"/>
    <col min="29" max="29" width="15" style="145" customWidth="1"/>
    <col min="30" max="30" width="9.28515625" style="145" customWidth="1"/>
    <col min="31" max="31" width="8" style="145" customWidth="1"/>
    <col min="32" max="32" width="11.85546875" style="145" customWidth="1"/>
    <col min="33" max="34" width="14.42578125" style="145" customWidth="1"/>
    <col min="35" max="35" width="17.28515625" style="145" customWidth="1"/>
    <col min="36" max="16384" width="14.42578125" style="145"/>
  </cols>
  <sheetData>
    <row r="1" spans="1:35" ht="15.75" customHeight="1" x14ac:dyDescent="0.2">
      <c r="A1" s="450" t="s">
        <v>56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2"/>
      <c r="U1" s="450" t="s">
        <v>56</v>
      </c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2"/>
    </row>
    <row r="2" spans="1:35" ht="15.75" customHeight="1" x14ac:dyDescent="0.2">
      <c r="A2" s="453" t="s">
        <v>23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5"/>
      <c r="U2" s="453" t="s">
        <v>23</v>
      </c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5"/>
    </row>
    <row r="3" spans="1:35" ht="15.75" customHeight="1" x14ac:dyDescent="0.2">
      <c r="A3" s="453" t="s">
        <v>59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5"/>
      <c r="U3" s="453" t="s">
        <v>59</v>
      </c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5"/>
    </row>
    <row r="4" spans="1:35" ht="15.75" customHeight="1" x14ac:dyDescent="0.2">
      <c r="A4" s="453" t="s">
        <v>318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143"/>
      <c r="P4" s="143"/>
      <c r="Q4" s="143"/>
      <c r="R4" s="143"/>
      <c r="S4" s="143"/>
      <c r="T4" s="144"/>
      <c r="U4" s="453" t="s">
        <v>318</v>
      </c>
      <c r="V4" s="456"/>
      <c r="W4" s="456"/>
      <c r="X4" s="456"/>
      <c r="Y4" s="456"/>
      <c r="Z4" s="456"/>
      <c r="AA4" s="456"/>
      <c r="AB4" s="456"/>
      <c r="AC4" s="457"/>
      <c r="AD4" s="457"/>
      <c r="AE4" s="457"/>
      <c r="AF4" s="456"/>
      <c r="AG4" s="456"/>
      <c r="AH4" s="143"/>
      <c r="AI4" s="144"/>
    </row>
    <row r="5" spans="1:35" ht="15.75" customHeight="1" x14ac:dyDescent="0.2">
      <c r="A5" s="134" t="s">
        <v>4</v>
      </c>
      <c r="B5" s="135" t="s">
        <v>1</v>
      </c>
      <c r="C5" s="463" t="s">
        <v>5</v>
      </c>
      <c r="D5" s="456"/>
      <c r="E5" s="456"/>
      <c r="F5" s="456"/>
      <c r="G5" s="456"/>
      <c r="H5" s="464"/>
      <c r="I5" s="463" t="s">
        <v>6</v>
      </c>
      <c r="J5" s="456"/>
      <c r="K5" s="456"/>
      <c r="L5" s="456"/>
      <c r="M5" s="456"/>
      <c r="N5" s="456"/>
      <c r="O5" s="463" t="s">
        <v>7</v>
      </c>
      <c r="P5" s="456"/>
      <c r="Q5" s="456"/>
      <c r="R5" s="456"/>
      <c r="S5" s="456"/>
      <c r="T5" s="465"/>
      <c r="U5" s="134" t="s">
        <v>4</v>
      </c>
      <c r="V5" s="135" t="s">
        <v>1</v>
      </c>
      <c r="W5" s="463" t="s">
        <v>8</v>
      </c>
      <c r="X5" s="456"/>
      <c r="Y5" s="456"/>
      <c r="Z5" s="456"/>
      <c r="AA5" s="456"/>
      <c r="AB5" s="456"/>
      <c r="AC5" s="137" t="s">
        <v>302</v>
      </c>
      <c r="AD5" s="458" t="s">
        <v>285</v>
      </c>
      <c r="AE5" s="458" t="s">
        <v>51</v>
      </c>
      <c r="AF5" s="459" t="s">
        <v>30</v>
      </c>
      <c r="AG5" s="461" t="s">
        <v>31</v>
      </c>
      <c r="AH5" s="446" t="s">
        <v>32</v>
      </c>
      <c r="AI5" s="448" t="s">
        <v>296</v>
      </c>
    </row>
    <row r="6" spans="1:35" ht="63" x14ac:dyDescent="0.2">
      <c r="A6" s="134"/>
      <c r="B6" s="135"/>
      <c r="C6" s="146" t="s">
        <v>24</v>
      </c>
      <c r="D6" s="146" t="s">
        <v>25</v>
      </c>
      <c r="E6" s="146" t="s">
        <v>26</v>
      </c>
      <c r="F6" s="146" t="s">
        <v>27</v>
      </c>
      <c r="G6" s="146" t="s">
        <v>28</v>
      </c>
      <c r="H6" s="146" t="s">
        <v>29</v>
      </c>
      <c r="I6" s="146" t="s">
        <v>24</v>
      </c>
      <c r="J6" s="146" t="s">
        <v>25</v>
      </c>
      <c r="K6" s="146" t="s">
        <v>26</v>
      </c>
      <c r="L6" s="146" t="s">
        <v>27</v>
      </c>
      <c r="M6" s="146" t="s">
        <v>28</v>
      </c>
      <c r="N6" s="146" t="s">
        <v>29</v>
      </c>
      <c r="O6" s="146" t="s">
        <v>24</v>
      </c>
      <c r="P6" s="146" t="s">
        <v>25</v>
      </c>
      <c r="Q6" s="146" t="s">
        <v>26</v>
      </c>
      <c r="R6" s="146" t="s">
        <v>27</v>
      </c>
      <c r="S6" s="146" t="s">
        <v>28</v>
      </c>
      <c r="T6" s="147" t="s">
        <v>29</v>
      </c>
      <c r="U6" s="134"/>
      <c r="V6" s="135"/>
      <c r="W6" s="146" t="s">
        <v>24</v>
      </c>
      <c r="X6" s="146" t="s">
        <v>25</v>
      </c>
      <c r="Y6" s="146" t="s">
        <v>26</v>
      </c>
      <c r="Z6" s="146" t="s">
        <v>27</v>
      </c>
      <c r="AA6" s="146" t="s">
        <v>28</v>
      </c>
      <c r="AB6" s="146" t="s">
        <v>29</v>
      </c>
      <c r="AC6" s="148" t="s">
        <v>299</v>
      </c>
      <c r="AD6" s="458"/>
      <c r="AE6" s="458"/>
      <c r="AF6" s="460"/>
      <c r="AG6" s="462"/>
      <c r="AH6" s="447"/>
      <c r="AI6" s="449"/>
    </row>
    <row r="7" spans="1:35" ht="30" customHeight="1" x14ac:dyDescent="0.2">
      <c r="A7" s="134">
        <v>1</v>
      </c>
      <c r="B7" s="149" t="s">
        <v>65</v>
      </c>
      <c r="C7" s="150">
        <v>7.5</v>
      </c>
      <c r="D7" s="150" t="s">
        <v>286</v>
      </c>
      <c r="E7" s="150" t="s">
        <v>286</v>
      </c>
      <c r="F7" s="150" t="s">
        <v>297</v>
      </c>
      <c r="G7" s="151">
        <f t="shared" ref="G7:G26" si="0">C7+D7+E7+F7</f>
        <v>93.5</v>
      </c>
      <c r="H7" s="135" t="str">
        <f t="shared" ref="H7:H26" si="1">IF(G7&gt;=91,"A1",IF(G7&gt;=81,"A2",IF(G7&gt;=71,"B1",IF(G7&gt;=61,"B2",IF(G7&gt;=51,"C1",IF(G7&gt;=41,"C2",IF(G7&gt;=33,"D","E")))))))</f>
        <v>A1</v>
      </c>
      <c r="I7" s="135">
        <v>8</v>
      </c>
      <c r="J7" s="152" t="s">
        <v>286</v>
      </c>
      <c r="K7" s="152" t="s">
        <v>286</v>
      </c>
      <c r="L7" s="135">
        <v>66.5</v>
      </c>
      <c r="M7" s="151">
        <f t="shared" ref="M7:M26" si="2">I7+J7+K7+L7</f>
        <v>84.5</v>
      </c>
      <c r="N7" s="135" t="str">
        <f t="shared" ref="N7:N26" si="3">IF(M7&gt;=91,"A1",IF(M7&gt;=81,"A2",IF(M7&gt;=71,"B1",IF(M7&gt;=61,"B2",IF(M7&gt;=51,"C1",IF(M7&gt;=41,"C2",IF(M7&gt;=33,"D","E")))))))</f>
        <v>A2</v>
      </c>
      <c r="O7" s="153">
        <v>9.5</v>
      </c>
      <c r="P7" s="152" t="s">
        <v>286</v>
      </c>
      <c r="Q7" s="152" t="s">
        <v>286</v>
      </c>
      <c r="R7" s="153">
        <v>60</v>
      </c>
      <c r="S7" s="151">
        <f t="shared" ref="S7:S26" si="4">O7+P7+Q7+R7</f>
        <v>79.5</v>
      </c>
      <c r="T7" s="154" t="str">
        <f t="shared" ref="T7:T26" si="5">IF(S7&gt;=91,"A1",IF(S7&gt;=81,"A2",IF(S7&gt;=71,"B1",IF(S7&gt;=61,"B2",IF(S7&gt;=51,"C1",IF(S7&gt;=41,"C2",IF(S7&gt;=33,"D","E")))))))</f>
        <v>B1</v>
      </c>
      <c r="U7" s="134">
        <v>1</v>
      </c>
      <c r="V7" s="149" t="s">
        <v>65</v>
      </c>
      <c r="W7" s="135">
        <v>9.75</v>
      </c>
      <c r="X7" s="152" t="s">
        <v>286</v>
      </c>
      <c r="Y7" s="152" t="s">
        <v>286</v>
      </c>
      <c r="Z7" s="135">
        <v>73.5</v>
      </c>
      <c r="AA7" s="151">
        <f t="shared" ref="AA7:AA26" si="6">W7+X7+Y7+Z7</f>
        <v>93.25</v>
      </c>
      <c r="AB7" s="135" t="str">
        <f t="shared" ref="AB7:AB26" si="7">IF(AA7&gt;=91,"A1",IF(AA7&gt;=81,"A2",IF(AA7&gt;=71,"B1",IF(AA7&gt;=61,"B2",IF(AA7&gt;=51,"C1",IF(AA7&gt;=41,"C2",IF(AA7&gt;=33,"D","E")))))))</f>
        <v>A1</v>
      </c>
      <c r="AC7" s="153">
        <v>48.5</v>
      </c>
      <c r="AD7" s="155">
        <v>48</v>
      </c>
      <c r="AE7" s="155">
        <v>48</v>
      </c>
      <c r="AF7" s="156">
        <f t="shared" ref="AF7:AF26" si="8">(G7+M7+S7+AA7+AC7)</f>
        <v>399.25</v>
      </c>
      <c r="AG7" s="156">
        <f>(AF7/450)*100</f>
        <v>88.722222222222229</v>
      </c>
      <c r="AH7" s="136" t="str">
        <f t="shared" ref="AH7:AH26" si="9">IF(AG7&gt;=91,"A1",IF(AG7&gt;=81,"A2",IF(AG7&gt;=71,"B1",IF(AG7&gt;=61,"B2",IF(AG7&gt;=51,"C1",IF(AG7&gt;=41,"C2",IF(AG7&gt;=33,"D","E")))))))</f>
        <v>A2</v>
      </c>
      <c r="AI7" s="157">
        <v>87</v>
      </c>
    </row>
    <row r="8" spans="1:35" ht="30" customHeight="1" x14ac:dyDescent="0.2">
      <c r="A8" s="134">
        <v>2</v>
      </c>
      <c r="B8" s="158" t="s">
        <v>75</v>
      </c>
      <c r="C8" s="150">
        <v>7</v>
      </c>
      <c r="D8" s="150" t="s">
        <v>287</v>
      </c>
      <c r="E8" s="150" t="s">
        <v>287</v>
      </c>
      <c r="F8" s="150" t="s">
        <v>298</v>
      </c>
      <c r="G8" s="151">
        <f t="shared" si="0"/>
        <v>62</v>
      </c>
      <c r="H8" s="135" t="str">
        <f t="shared" si="1"/>
        <v>B2</v>
      </c>
      <c r="I8" s="135">
        <v>9.75</v>
      </c>
      <c r="J8" s="152" t="s">
        <v>287</v>
      </c>
      <c r="K8" s="152" t="s">
        <v>288</v>
      </c>
      <c r="L8" s="135">
        <v>57</v>
      </c>
      <c r="M8" s="151">
        <f t="shared" si="2"/>
        <v>75.25</v>
      </c>
      <c r="N8" s="135" t="str">
        <f t="shared" si="3"/>
        <v>B1</v>
      </c>
      <c r="O8" s="153">
        <v>10</v>
      </c>
      <c r="P8" s="152" t="s">
        <v>287</v>
      </c>
      <c r="Q8" s="152" t="s">
        <v>286</v>
      </c>
      <c r="R8" s="153">
        <v>46.5</v>
      </c>
      <c r="S8" s="151">
        <f t="shared" si="4"/>
        <v>65.5</v>
      </c>
      <c r="T8" s="154" t="str">
        <f t="shared" si="5"/>
        <v>B2</v>
      </c>
      <c r="U8" s="134">
        <v>2</v>
      </c>
      <c r="V8" s="158" t="s">
        <v>75</v>
      </c>
      <c r="W8" s="135">
        <v>7</v>
      </c>
      <c r="X8" s="152" t="s">
        <v>287</v>
      </c>
      <c r="Y8" s="152" t="s">
        <v>288</v>
      </c>
      <c r="Z8" s="135">
        <v>50.5</v>
      </c>
      <c r="AA8" s="151">
        <f t="shared" si="6"/>
        <v>66</v>
      </c>
      <c r="AB8" s="135" t="str">
        <f t="shared" si="7"/>
        <v>B2</v>
      </c>
      <c r="AC8" s="153">
        <v>28</v>
      </c>
      <c r="AD8" s="135">
        <v>34.5</v>
      </c>
      <c r="AE8" s="135">
        <v>40</v>
      </c>
      <c r="AF8" s="156">
        <f t="shared" si="8"/>
        <v>296.75</v>
      </c>
      <c r="AG8" s="156">
        <f t="shared" ref="AG8:AG26" si="10">(AF8/450)*100</f>
        <v>65.944444444444457</v>
      </c>
      <c r="AH8" s="136" t="str">
        <f t="shared" si="9"/>
        <v>B2</v>
      </c>
      <c r="AI8" s="157">
        <v>78</v>
      </c>
    </row>
    <row r="9" spans="1:35" ht="30" customHeight="1" x14ac:dyDescent="0.2">
      <c r="A9" s="134">
        <v>3</v>
      </c>
      <c r="B9" s="158" t="s">
        <v>82</v>
      </c>
      <c r="C9" s="153">
        <v>9.75</v>
      </c>
      <c r="D9" s="150" t="s">
        <v>286</v>
      </c>
      <c r="E9" s="150" t="s">
        <v>286</v>
      </c>
      <c r="F9" s="153">
        <v>64</v>
      </c>
      <c r="G9" s="151">
        <f t="shared" si="0"/>
        <v>83.75</v>
      </c>
      <c r="H9" s="135" t="str">
        <f t="shared" si="1"/>
        <v>A2</v>
      </c>
      <c r="I9" s="135">
        <v>9.5</v>
      </c>
      <c r="J9" s="152" t="s">
        <v>286</v>
      </c>
      <c r="K9" s="152" t="s">
        <v>286</v>
      </c>
      <c r="L9" s="135">
        <v>65</v>
      </c>
      <c r="M9" s="151">
        <f t="shared" si="2"/>
        <v>84.5</v>
      </c>
      <c r="N9" s="135" t="str">
        <f t="shared" si="3"/>
        <v>A2</v>
      </c>
      <c r="O9" s="153">
        <v>8</v>
      </c>
      <c r="P9" s="152" t="s">
        <v>286</v>
      </c>
      <c r="Q9" s="152" t="s">
        <v>286</v>
      </c>
      <c r="R9" s="153">
        <v>60</v>
      </c>
      <c r="S9" s="151">
        <f t="shared" si="4"/>
        <v>78</v>
      </c>
      <c r="T9" s="154" t="str">
        <f t="shared" si="5"/>
        <v>B1</v>
      </c>
      <c r="U9" s="134">
        <v>3</v>
      </c>
      <c r="V9" s="158" t="s">
        <v>82</v>
      </c>
      <c r="W9" s="135">
        <v>6.5</v>
      </c>
      <c r="X9" s="152" t="s">
        <v>288</v>
      </c>
      <c r="Y9" s="152" t="s">
        <v>287</v>
      </c>
      <c r="Z9" s="135">
        <v>77.5</v>
      </c>
      <c r="AA9" s="151">
        <f t="shared" si="6"/>
        <v>92.5</v>
      </c>
      <c r="AB9" s="135" t="str">
        <f t="shared" si="7"/>
        <v>A1</v>
      </c>
      <c r="AC9" s="153">
        <v>47.5</v>
      </c>
      <c r="AD9" s="135">
        <v>45.5</v>
      </c>
      <c r="AE9" s="135">
        <v>46</v>
      </c>
      <c r="AF9" s="156">
        <f t="shared" si="8"/>
        <v>386.25</v>
      </c>
      <c r="AG9" s="156">
        <f t="shared" si="10"/>
        <v>85.833333333333329</v>
      </c>
      <c r="AH9" s="136" t="str">
        <f t="shared" si="9"/>
        <v>A2</v>
      </c>
      <c r="AI9" s="157">
        <v>80</v>
      </c>
    </row>
    <row r="10" spans="1:35" ht="30" customHeight="1" x14ac:dyDescent="0.2">
      <c r="A10" s="134">
        <v>4</v>
      </c>
      <c r="B10" s="158" t="s">
        <v>89</v>
      </c>
      <c r="C10" s="153">
        <v>9.75</v>
      </c>
      <c r="D10" s="150" t="s">
        <v>286</v>
      </c>
      <c r="E10" s="150" t="s">
        <v>286</v>
      </c>
      <c r="F10" s="153">
        <v>74.5</v>
      </c>
      <c r="G10" s="151">
        <f t="shared" si="0"/>
        <v>94.25</v>
      </c>
      <c r="H10" s="135" t="str">
        <f t="shared" si="1"/>
        <v>A1</v>
      </c>
      <c r="I10" s="135">
        <v>9.25</v>
      </c>
      <c r="J10" s="152" t="s">
        <v>286</v>
      </c>
      <c r="K10" s="152" t="s">
        <v>286</v>
      </c>
      <c r="L10" s="135">
        <v>73</v>
      </c>
      <c r="M10" s="151">
        <f t="shared" si="2"/>
        <v>92.25</v>
      </c>
      <c r="N10" s="135" t="str">
        <f t="shared" si="3"/>
        <v>A1</v>
      </c>
      <c r="O10" s="153">
        <v>7.5</v>
      </c>
      <c r="P10" s="152" t="s">
        <v>286</v>
      </c>
      <c r="Q10" s="152" t="s">
        <v>286</v>
      </c>
      <c r="R10" s="153">
        <v>68.5</v>
      </c>
      <c r="S10" s="151">
        <f t="shared" si="4"/>
        <v>86</v>
      </c>
      <c r="T10" s="154" t="str">
        <f t="shared" si="5"/>
        <v>A2</v>
      </c>
      <c r="U10" s="134">
        <v>4</v>
      </c>
      <c r="V10" s="158" t="s">
        <v>89</v>
      </c>
      <c r="W10" s="135">
        <v>9.75</v>
      </c>
      <c r="X10" s="152" t="s">
        <v>286</v>
      </c>
      <c r="Y10" s="152" t="s">
        <v>286</v>
      </c>
      <c r="Z10" s="135">
        <v>77</v>
      </c>
      <c r="AA10" s="151">
        <f t="shared" si="6"/>
        <v>96.75</v>
      </c>
      <c r="AB10" s="135" t="str">
        <f t="shared" si="7"/>
        <v>A1</v>
      </c>
      <c r="AC10" s="153">
        <v>45</v>
      </c>
      <c r="AD10" s="135">
        <v>49</v>
      </c>
      <c r="AE10" s="135">
        <v>48</v>
      </c>
      <c r="AF10" s="156">
        <f t="shared" si="8"/>
        <v>414.25</v>
      </c>
      <c r="AG10" s="156">
        <f t="shared" si="10"/>
        <v>92.055555555555557</v>
      </c>
      <c r="AH10" s="136" t="str">
        <f t="shared" si="9"/>
        <v>A1</v>
      </c>
      <c r="AI10" s="157">
        <v>87</v>
      </c>
    </row>
    <row r="11" spans="1:35" ht="30" customHeight="1" x14ac:dyDescent="0.2">
      <c r="A11" s="134">
        <v>5</v>
      </c>
      <c r="B11" s="158" t="s">
        <v>95</v>
      </c>
      <c r="C11" s="153">
        <v>9.75</v>
      </c>
      <c r="D11" s="150" t="s">
        <v>286</v>
      </c>
      <c r="E11" s="150" t="s">
        <v>286</v>
      </c>
      <c r="F11" s="153">
        <v>79</v>
      </c>
      <c r="G11" s="151">
        <f t="shared" si="0"/>
        <v>98.75</v>
      </c>
      <c r="H11" s="135" t="str">
        <f t="shared" si="1"/>
        <v>A1</v>
      </c>
      <c r="I11" s="135">
        <v>9.5</v>
      </c>
      <c r="J11" s="152" t="s">
        <v>286</v>
      </c>
      <c r="K11" s="152" t="s">
        <v>286</v>
      </c>
      <c r="L11" s="135">
        <v>73</v>
      </c>
      <c r="M11" s="151">
        <f t="shared" si="2"/>
        <v>92.5</v>
      </c>
      <c r="N11" s="135" t="str">
        <f t="shared" si="3"/>
        <v>A1</v>
      </c>
      <c r="O11" s="153">
        <v>10</v>
      </c>
      <c r="P11" s="152" t="s">
        <v>286</v>
      </c>
      <c r="Q11" s="152" t="s">
        <v>286</v>
      </c>
      <c r="R11" s="153">
        <v>74</v>
      </c>
      <c r="S11" s="151">
        <f t="shared" si="4"/>
        <v>94</v>
      </c>
      <c r="T11" s="154" t="str">
        <f t="shared" si="5"/>
        <v>A1</v>
      </c>
      <c r="U11" s="134">
        <v>5</v>
      </c>
      <c r="V11" s="158" t="s">
        <v>95</v>
      </c>
      <c r="W11" s="135">
        <v>9.75</v>
      </c>
      <c r="X11" s="152" t="s">
        <v>288</v>
      </c>
      <c r="Y11" s="152" t="s">
        <v>288</v>
      </c>
      <c r="Z11" s="135">
        <v>72</v>
      </c>
      <c r="AA11" s="151">
        <f>W11+X11+Y11+Z11</f>
        <v>90.75</v>
      </c>
      <c r="AB11" s="135" t="str">
        <f t="shared" si="7"/>
        <v>A2</v>
      </c>
      <c r="AC11" s="153">
        <v>49</v>
      </c>
      <c r="AD11" s="135">
        <v>50</v>
      </c>
      <c r="AE11" s="135">
        <v>50</v>
      </c>
      <c r="AF11" s="156">
        <f t="shared" si="8"/>
        <v>425</v>
      </c>
      <c r="AG11" s="156">
        <f t="shared" si="10"/>
        <v>94.444444444444443</v>
      </c>
      <c r="AH11" s="136" t="str">
        <f t="shared" si="9"/>
        <v>A1</v>
      </c>
      <c r="AI11" s="157">
        <v>72</v>
      </c>
    </row>
    <row r="12" spans="1:35" ht="30" customHeight="1" x14ac:dyDescent="0.2">
      <c r="A12" s="134">
        <v>6</v>
      </c>
      <c r="B12" s="158" t="s">
        <v>101</v>
      </c>
      <c r="C12" s="153">
        <v>9.25</v>
      </c>
      <c r="D12" s="150" t="s">
        <v>286</v>
      </c>
      <c r="E12" s="150" t="s">
        <v>286</v>
      </c>
      <c r="F12" s="153">
        <v>66</v>
      </c>
      <c r="G12" s="151">
        <f t="shared" si="0"/>
        <v>85.25</v>
      </c>
      <c r="H12" s="135" t="str">
        <f t="shared" si="1"/>
        <v>A2</v>
      </c>
      <c r="I12" s="135">
        <v>9.5</v>
      </c>
      <c r="J12" s="152" t="s">
        <v>286</v>
      </c>
      <c r="K12" s="152" t="s">
        <v>286</v>
      </c>
      <c r="L12" s="135">
        <v>73</v>
      </c>
      <c r="M12" s="151">
        <f t="shared" si="2"/>
        <v>92.5</v>
      </c>
      <c r="N12" s="135" t="str">
        <f t="shared" si="3"/>
        <v>A1</v>
      </c>
      <c r="O12" s="153">
        <v>5.25</v>
      </c>
      <c r="P12" s="152" t="s">
        <v>286</v>
      </c>
      <c r="Q12" s="152" t="s">
        <v>286</v>
      </c>
      <c r="R12" s="153">
        <v>63</v>
      </c>
      <c r="S12" s="151">
        <f t="shared" si="4"/>
        <v>78.25</v>
      </c>
      <c r="T12" s="154" t="str">
        <f t="shared" si="5"/>
        <v>B1</v>
      </c>
      <c r="U12" s="134">
        <v>6</v>
      </c>
      <c r="V12" s="158" t="s">
        <v>101</v>
      </c>
      <c r="W12" s="135">
        <v>9.75</v>
      </c>
      <c r="X12" s="152" t="s">
        <v>288</v>
      </c>
      <c r="Y12" s="152" t="s">
        <v>287</v>
      </c>
      <c r="Z12" s="135">
        <v>61.5</v>
      </c>
      <c r="AA12" s="151">
        <f t="shared" si="6"/>
        <v>79.75</v>
      </c>
      <c r="AB12" s="135" t="str">
        <f t="shared" si="7"/>
        <v>B1</v>
      </c>
      <c r="AC12" s="153">
        <v>37.5</v>
      </c>
      <c r="AD12" s="135">
        <v>46</v>
      </c>
      <c r="AE12" s="135">
        <v>40</v>
      </c>
      <c r="AF12" s="156">
        <f t="shared" si="8"/>
        <v>373.25</v>
      </c>
      <c r="AG12" s="156">
        <f t="shared" si="10"/>
        <v>82.944444444444443</v>
      </c>
      <c r="AH12" s="136" t="str">
        <f t="shared" si="9"/>
        <v>A2</v>
      </c>
      <c r="AI12" s="157">
        <v>82</v>
      </c>
    </row>
    <row r="13" spans="1:35" ht="30" customHeight="1" x14ac:dyDescent="0.2">
      <c r="A13" s="134">
        <v>7</v>
      </c>
      <c r="B13" s="158" t="s">
        <v>109</v>
      </c>
      <c r="C13" s="153">
        <v>5.75</v>
      </c>
      <c r="D13" s="150" t="s">
        <v>287</v>
      </c>
      <c r="E13" s="150" t="s">
        <v>287</v>
      </c>
      <c r="F13" s="153">
        <v>29</v>
      </c>
      <c r="G13" s="151">
        <f t="shared" si="0"/>
        <v>42.75</v>
      </c>
      <c r="H13" s="135" t="str">
        <f t="shared" si="1"/>
        <v>C2</v>
      </c>
      <c r="I13" s="135">
        <v>4.5</v>
      </c>
      <c r="J13" s="152" t="s">
        <v>288</v>
      </c>
      <c r="K13" s="152" t="s">
        <v>286</v>
      </c>
      <c r="L13" s="135">
        <v>34</v>
      </c>
      <c r="M13" s="151">
        <f t="shared" si="2"/>
        <v>48</v>
      </c>
      <c r="N13" s="135" t="str">
        <f t="shared" si="3"/>
        <v>C2</v>
      </c>
      <c r="O13" s="153">
        <v>0.5</v>
      </c>
      <c r="P13" s="152" t="s">
        <v>286</v>
      </c>
      <c r="Q13" s="152" t="s">
        <v>286</v>
      </c>
      <c r="R13" s="153">
        <v>37</v>
      </c>
      <c r="S13" s="151">
        <f t="shared" si="4"/>
        <v>47.5</v>
      </c>
      <c r="T13" s="154" t="str">
        <f t="shared" si="5"/>
        <v>C2</v>
      </c>
      <c r="U13" s="134">
        <v>7</v>
      </c>
      <c r="V13" s="158" t="s">
        <v>109</v>
      </c>
      <c r="W13" s="135">
        <v>3.75</v>
      </c>
      <c r="X13" s="152" t="s">
        <v>289</v>
      </c>
      <c r="Y13" s="152" t="s">
        <v>303</v>
      </c>
      <c r="Z13" s="135">
        <v>34.5</v>
      </c>
      <c r="AA13" s="151">
        <f t="shared" si="6"/>
        <v>44.75</v>
      </c>
      <c r="AB13" s="135" t="str">
        <f t="shared" si="7"/>
        <v>C2</v>
      </c>
      <c r="AC13" s="153">
        <v>17</v>
      </c>
      <c r="AD13" s="135">
        <v>16</v>
      </c>
      <c r="AE13" s="135">
        <v>18</v>
      </c>
      <c r="AF13" s="156">
        <f t="shared" si="8"/>
        <v>200</v>
      </c>
      <c r="AG13" s="156">
        <f t="shared" si="10"/>
        <v>44.444444444444443</v>
      </c>
      <c r="AH13" s="136" t="str">
        <f t="shared" si="9"/>
        <v>C2</v>
      </c>
      <c r="AI13" s="157">
        <v>86</v>
      </c>
    </row>
    <row r="14" spans="1:35" ht="30" customHeight="1" x14ac:dyDescent="0.2">
      <c r="A14" s="134">
        <v>8</v>
      </c>
      <c r="B14" s="158" t="s">
        <v>116</v>
      </c>
      <c r="C14" s="153">
        <v>9</v>
      </c>
      <c r="D14" s="150" t="s">
        <v>286</v>
      </c>
      <c r="E14" s="150" t="s">
        <v>286</v>
      </c>
      <c r="F14" s="153">
        <v>68</v>
      </c>
      <c r="G14" s="151">
        <f t="shared" si="0"/>
        <v>87</v>
      </c>
      <c r="H14" s="135" t="str">
        <f t="shared" si="1"/>
        <v>A2</v>
      </c>
      <c r="I14" s="135">
        <v>9.75</v>
      </c>
      <c r="J14" s="152" t="s">
        <v>286</v>
      </c>
      <c r="K14" s="152" t="s">
        <v>286</v>
      </c>
      <c r="L14" s="135">
        <v>70</v>
      </c>
      <c r="M14" s="151">
        <f t="shared" si="2"/>
        <v>89.75</v>
      </c>
      <c r="N14" s="135" t="str">
        <f t="shared" si="3"/>
        <v>A2</v>
      </c>
      <c r="O14" s="153">
        <v>5.5</v>
      </c>
      <c r="P14" s="152" t="s">
        <v>286</v>
      </c>
      <c r="Q14" s="152" t="s">
        <v>286</v>
      </c>
      <c r="R14" s="153">
        <v>63</v>
      </c>
      <c r="S14" s="151">
        <f t="shared" si="4"/>
        <v>78.5</v>
      </c>
      <c r="T14" s="154" t="str">
        <f t="shared" si="5"/>
        <v>B1</v>
      </c>
      <c r="U14" s="134">
        <v>8</v>
      </c>
      <c r="V14" s="158" t="s">
        <v>116</v>
      </c>
      <c r="W14" s="135">
        <v>9.25</v>
      </c>
      <c r="X14" s="152" t="s">
        <v>288</v>
      </c>
      <c r="Y14" s="152" t="s">
        <v>288</v>
      </c>
      <c r="Z14" s="135">
        <v>70.5</v>
      </c>
      <c r="AA14" s="151">
        <f t="shared" si="6"/>
        <v>88.75</v>
      </c>
      <c r="AB14" s="135" t="str">
        <f t="shared" si="7"/>
        <v>A2</v>
      </c>
      <c r="AC14" s="153">
        <v>50</v>
      </c>
      <c r="AD14" s="135">
        <v>46.5</v>
      </c>
      <c r="AE14" s="135">
        <v>46</v>
      </c>
      <c r="AF14" s="156">
        <f t="shared" si="8"/>
        <v>394</v>
      </c>
      <c r="AG14" s="156">
        <f t="shared" si="10"/>
        <v>87.555555555555557</v>
      </c>
      <c r="AH14" s="136" t="str">
        <f t="shared" si="9"/>
        <v>A2</v>
      </c>
      <c r="AI14" s="157">
        <v>84</v>
      </c>
    </row>
    <row r="15" spans="1:35" ht="30" customHeight="1" x14ac:dyDescent="0.2">
      <c r="A15" s="134">
        <v>9</v>
      </c>
      <c r="B15" s="158" t="s">
        <v>122</v>
      </c>
      <c r="C15" s="153">
        <v>9.75</v>
      </c>
      <c r="D15" s="150" t="s">
        <v>286</v>
      </c>
      <c r="E15" s="150" t="s">
        <v>286</v>
      </c>
      <c r="F15" s="153">
        <v>77.5</v>
      </c>
      <c r="G15" s="151">
        <f t="shared" si="0"/>
        <v>97.25</v>
      </c>
      <c r="H15" s="135" t="str">
        <f t="shared" si="1"/>
        <v>A1</v>
      </c>
      <c r="I15" s="135">
        <v>9.75</v>
      </c>
      <c r="J15" s="152" t="s">
        <v>288</v>
      </c>
      <c r="K15" s="152" t="s">
        <v>286</v>
      </c>
      <c r="L15" s="135">
        <v>71.5</v>
      </c>
      <c r="M15" s="151">
        <f t="shared" si="2"/>
        <v>90.75</v>
      </c>
      <c r="N15" s="135" t="str">
        <f t="shared" si="3"/>
        <v>A2</v>
      </c>
      <c r="O15" s="153">
        <v>9.5</v>
      </c>
      <c r="P15" s="152" t="s">
        <v>286</v>
      </c>
      <c r="Q15" s="152" t="s">
        <v>286</v>
      </c>
      <c r="R15" s="153">
        <v>76</v>
      </c>
      <c r="S15" s="151">
        <f t="shared" si="4"/>
        <v>95.5</v>
      </c>
      <c r="T15" s="154" t="str">
        <f t="shared" si="5"/>
        <v>A1</v>
      </c>
      <c r="U15" s="134">
        <v>9</v>
      </c>
      <c r="V15" s="158" t="s">
        <v>122</v>
      </c>
      <c r="W15" s="135">
        <v>9</v>
      </c>
      <c r="X15" s="152" t="s">
        <v>288</v>
      </c>
      <c r="Y15" s="152" t="s">
        <v>286</v>
      </c>
      <c r="Z15" s="135">
        <v>76.5</v>
      </c>
      <c r="AA15" s="151">
        <f t="shared" si="6"/>
        <v>95</v>
      </c>
      <c r="AB15" s="135" t="str">
        <f t="shared" si="7"/>
        <v>A1</v>
      </c>
      <c r="AC15" s="153">
        <v>48</v>
      </c>
      <c r="AD15" s="135">
        <v>50</v>
      </c>
      <c r="AE15" s="135">
        <v>50</v>
      </c>
      <c r="AF15" s="156">
        <f t="shared" si="8"/>
        <v>426.5</v>
      </c>
      <c r="AG15" s="156">
        <f t="shared" si="10"/>
        <v>94.777777777777786</v>
      </c>
      <c r="AH15" s="136" t="str">
        <f t="shared" si="9"/>
        <v>A1</v>
      </c>
      <c r="AI15" s="157">
        <v>82</v>
      </c>
    </row>
    <row r="16" spans="1:35" ht="30" customHeight="1" x14ac:dyDescent="0.2">
      <c r="A16" s="134">
        <v>10</v>
      </c>
      <c r="B16" s="158" t="s">
        <v>129</v>
      </c>
      <c r="C16" s="153">
        <v>8.75</v>
      </c>
      <c r="D16" s="150" t="s">
        <v>286</v>
      </c>
      <c r="E16" s="150" t="s">
        <v>286</v>
      </c>
      <c r="F16" s="153">
        <v>59.5</v>
      </c>
      <c r="G16" s="151">
        <f t="shared" si="0"/>
        <v>78.25</v>
      </c>
      <c r="H16" s="135" t="str">
        <f t="shared" si="1"/>
        <v>B1</v>
      </c>
      <c r="I16" s="135">
        <v>9.75</v>
      </c>
      <c r="J16" s="152" t="s">
        <v>286</v>
      </c>
      <c r="K16" s="152" t="s">
        <v>286</v>
      </c>
      <c r="L16" s="135">
        <v>73.5</v>
      </c>
      <c r="M16" s="151">
        <f t="shared" si="2"/>
        <v>93.25</v>
      </c>
      <c r="N16" s="135" t="str">
        <f t="shared" si="3"/>
        <v>A1</v>
      </c>
      <c r="O16" s="153">
        <v>8.75</v>
      </c>
      <c r="P16" s="152" t="s">
        <v>286</v>
      </c>
      <c r="Q16" s="152" t="s">
        <v>286</v>
      </c>
      <c r="R16" s="153">
        <v>51.5</v>
      </c>
      <c r="S16" s="151">
        <f t="shared" si="4"/>
        <v>70.25</v>
      </c>
      <c r="T16" s="154" t="str">
        <f t="shared" si="5"/>
        <v>B2</v>
      </c>
      <c r="U16" s="134">
        <v>10</v>
      </c>
      <c r="V16" s="158" t="s">
        <v>129</v>
      </c>
      <c r="W16" s="135">
        <v>4.5</v>
      </c>
      <c r="X16" s="152" t="s">
        <v>287</v>
      </c>
      <c r="Y16" s="152" t="s">
        <v>287</v>
      </c>
      <c r="Z16" s="135" t="s">
        <v>270</v>
      </c>
      <c r="AA16" s="151"/>
      <c r="AB16" s="135" t="str">
        <f t="shared" si="7"/>
        <v>E</v>
      </c>
      <c r="AC16" s="153">
        <v>24.5</v>
      </c>
      <c r="AD16" s="135">
        <v>17.5</v>
      </c>
      <c r="AE16" s="135">
        <v>40</v>
      </c>
      <c r="AF16" s="156">
        <f t="shared" si="8"/>
        <v>266.25</v>
      </c>
      <c r="AG16" s="156">
        <f t="shared" si="10"/>
        <v>59.166666666666664</v>
      </c>
      <c r="AH16" s="136" t="str">
        <f t="shared" si="9"/>
        <v>C1</v>
      </c>
      <c r="AI16" s="157">
        <v>81</v>
      </c>
    </row>
    <row r="17" spans="1:35" ht="30" customHeight="1" x14ac:dyDescent="0.2">
      <c r="A17" s="134">
        <v>11</v>
      </c>
      <c r="B17" s="158" t="s">
        <v>136</v>
      </c>
      <c r="C17" s="153">
        <v>9.25</v>
      </c>
      <c r="D17" s="150" t="s">
        <v>286</v>
      </c>
      <c r="E17" s="150" t="s">
        <v>286</v>
      </c>
      <c r="F17" s="153">
        <v>59</v>
      </c>
      <c r="G17" s="151">
        <f t="shared" si="0"/>
        <v>78.25</v>
      </c>
      <c r="H17" s="135" t="str">
        <f t="shared" si="1"/>
        <v>B1</v>
      </c>
      <c r="I17" s="135">
        <v>7.75</v>
      </c>
      <c r="J17" s="152" t="s">
        <v>286</v>
      </c>
      <c r="K17" s="152" t="s">
        <v>286</v>
      </c>
      <c r="L17" s="135">
        <v>63.5</v>
      </c>
      <c r="M17" s="151">
        <f t="shared" si="2"/>
        <v>81.25</v>
      </c>
      <c r="N17" s="135" t="str">
        <f t="shared" si="3"/>
        <v>A2</v>
      </c>
      <c r="O17" s="153">
        <v>7.75</v>
      </c>
      <c r="P17" s="152" t="s">
        <v>286</v>
      </c>
      <c r="Q17" s="152" t="s">
        <v>286</v>
      </c>
      <c r="R17" s="153">
        <v>65</v>
      </c>
      <c r="S17" s="151">
        <f t="shared" si="4"/>
        <v>82.75</v>
      </c>
      <c r="T17" s="154" t="str">
        <f t="shared" si="5"/>
        <v>A2</v>
      </c>
      <c r="U17" s="134">
        <v>11</v>
      </c>
      <c r="V17" s="158" t="s">
        <v>136</v>
      </c>
      <c r="W17" s="135">
        <v>7.75</v>
      </c>
      <c r="X17" s="152" t="s">
        <v>289</v>
      </c>
      <c r="Y17" s="152" t="s">
        <v>287</v>
      </c>
      <c r="Z17" s="135">
        <v>65.5</v>
      </c>
      <c r="AA17" s="151">
        <f t="shared" si="6"/>
        <v>80.75</v>
      </c>
      <c r="AB17" s="135" t="str">
        <f t="shared" si="7"/>
        <v>B1</v>
      </c>
      <c r="AC17" s="153">
        <v>48</v>
      </c>
      <c r="AD17" s="135">
        <v>45</v>
      </c>
      <c r="AE17" s="135">
        <v>47</v>
      </c>
      <c r="AF17" s="156">
        <f t="shared" si="8"/>
        <v>371</v>
      </c>
      <c r="AG17" s="156">
        <f t="shared" si="10"/>
        <v>82.444444444444443</v>
      </c>
      <c r="AH17" s="136" t="str">
        <f t="shared" si="9"/>
        <v>A2</v>
      </c>
      <c r="AI17" s="157">
        <v>82</v>
      </c>
    </row>
    <row r="18" spans="1:35" ht="30" customHeight="1" x14ac:dyDescent="0.2">
      <c r="A18" s="134">
        <v>12</v>
      </c>
      <c r="B18" s="158" t="s">
        <v>143</v>
      </c>
      <c r="C18" s="153">
        <v>5.25</v>
      </c>
      <c r="D18" s="150" t="s">
        <v>287</v>
      </c>
      <c r="E18" s="150" t="s">
        <v>287</v>
      </c>
      <c r="F18" s="153">
        <v>23.5</v>
      </c>
      <c r="G18" s="151">
        <f t="shared" si="0"/>
        <v>36.75</v>
      </c>
      <c r="H18" s="135" t="str">
        <f t="shared" si="1"/>
        <v>D</v>
      </c>
      <c r="I18" s="135">
        <v>7</v>
      </c>
      <c r="J18" s="152" t="s">
        <v>289</v>
      </c>
      <c r="K18" s="152" t="s">
        <v>287</v>
      </c>
      <c r="L18" s="135">
        <v>43.5</v>
      </c>
      <c r="M18" s="151">
        <f t="shared" si="2"/>
        <v>58</v>
      </c>
      <c r="N18" s="135" t="str">
        <f t="shared" si="3"/>
        <v>C1</v>
      </c>
      <c r="O18" s="153">
        <v>6.75</v>
      </c>
      <c r="P18" s="152" t="s">
        <v>287</v>
      </c>
      <c r="Q18" s="152" t="s">
        <v>288</v>
      </c>
      <c r="R18" s="153">
        <v>40</v>
      </c>
      <c r="S18" s="151">
        <f t="shared" si="4"/>
        <v>55.25</v>
      </c>
      <c r="T18" s="154" t="str">
        <f t="shared" si="5"/>
        <v>C1</v>
      </c>
      <c r="U18" s="134">
        <v>12</v>
      </c>
      <c r="V18" s="158" t="s">
        <v>143</v>
      </c>
      <c r="W18" s="135">
        <v>4.5</v>
      </c>
      <c r="X18" s="152" t="s">
        <v>289</v>
      </c>
      <c r="Y18" s="152" t="s">
        <v>287</v>
      </c>
      <c r="Z18" s="135">
        <v>37</v>
      </c>
      <c r="AA18" s="151">
        <f t="shared" si="6"/>
        <v>49</v>
      </c>
      <c r="AB18" s="135" t="str">
        <f t="shared" si="7"/>
        <v>C2</v>
      </c>
      <c r="AC18" s="153">
        <v>23</v>
      </c>
      <c r="AD18" s="135">
        <v>22</v>
      </c>
      <c r="AE18" s="135">
        <v>17</v>
      </c>
      <c r="AF18" s="156">
        <f t="shared" si="8"/>
        <v>222</v>
      </c>
      <c r="AG18" s="156">
        <f t="shared" si="10"/>
        <v>49.333333333333336</v>
      </c>
      <c r="AH18" s="136" t="str">
        <f t="shared" si="9"/>
        <v>C2</v>
      </c>
      <c r="AI18" s="157">
        <v>81</v>
      </c>
    </row>
    <row r="19" spans="1:35" ht="30" customHeight="1" x14ac:dyDescent="0.2">
      <c r="A19" s="134">
        <v>13</v>
      </c>
      <c r="B19" s="158" t="s">
        <v>150</v>
      </c>
      <c r="C19" s="153">
        <v>6.25</v>
      </c>
      <c r="D19" s="150" t="s">
        <v>287</v>
      </c>
      <c r="E19" s="150" t="s">
        <v>287</v>
      </c>
      <c r="F19" s="153">
        <v>44</v>
      </c>
      <c r="G19" s="151">
        <f t="shared" si="0"/>
        <v>58.25</v>
      </c>
      <c r="H19" s="135" t="str">
        <f t="shared" si="1"/>
        <v>C1</v>
      </c>
      <c r="I19" s="135">
        <v>7.75</v>
      </c>
      <c r="J19" s="152" t="s">
        <v>286</v>
      </c>
      <c r="K19" s="152" t="s">
        <v>286</v>
      </c>
      <c r="L19" s="135">
        <v>45.5</v>
      </c>
      <c r="M19" s="151">
        <f t="shared" si="2"/>
        <v>63.25</v>
      </c>
      <c r="N19" s="135" t="str">
        <f t="shared" si="3"/>
        <v>B2</v>
      </c>
      <c r="O19" s="153">
        <v>5.25</v>
      </c>
      <c r="P19" s="152" t="s">
        <v>286</v>
      </c>
      <c r="Q19" s="152" t="s">
        <v>286</v>
      </c>
      <c r="R19" s="153">
        <v>43</v>
      </c>
      <c r="S19" s="151">
        <f t="shared" si="4"/>
        <v>58.25</v>
      </c>
      <c r="T19" s="154" t="str">
        <f t="shared" si="5"/>
        <v>C1</v>
      </c>
      <c r="U19" s="134">
        <v>13</v>
      </c>
      <c r="V19" s="158" t="s">
        <v>150</v>
      </c>
      <c r="W19" s="135">
        <v>5.5</v>
      </c>
      <c r="X19" s="152" t="s">
        <v>289</v>
      </c>
      <c r="Y19" s="152" t="s">
        <v>289</v>
      </c>
      <c r="Z19" s="135">
        <v>57</v>
      </c>
      <c r="AA19" s="151">
        <f t="shared" si="6"/>
        <v>69.5</v>
      </c>
      <c r="AB19" s="135" t="str">
        <f t="shared" si="7"/>
        <v>B2</v>
      </c>
      <c r="AC19" s="153">
        <v>26</v>
      </c>
      <c r="AD19" s="135">
        <v>17.5</v>
      </c>
      <c r="AE19" s="135">
        <v>38</v>
      </c>
      <c r="AF19" s="156">
        <f t="shared" si="8"/>
        <v>275.25</v>
      </c>
      <c r="AG19" s="156">
        <f t="shared" si="10"/>
        <v>61.166666666666671</v>
      </c>
      <c r="AH19" s="136" t="str">
        <f t="shared" si="9"/>
        <v>B2</v>
      </c>
      <c r="AI19" s="157">
        <v>86</v>
      </c>
    </row>
    <row r="20" spans="1:35" ht="30" customHeight="1" x14ac:dyDescent="0.2">
      <c r="A20" s="134">
        <v>14</v>
      </c>
      <c r="B20" s="158" t="s">
        <v>157</v>
      </c>
      <c r="C20" s="153">
        <v>7.75</v>
      </c>
      <c r="D20" s="150" t="s">
        <v>286</v>
      </c>
      <c r="E20" s="150" t="s">
        <v>287</v>
      </c>
      <c r="F20" s="153">
        <v>30</v>
      </c>
      <c r="G20" s="151">
        <f t="shared" si="0"/>
        <v>46.75</v>
      </c>
      <c r="H20" s="135" t="str">
        <f t="shared" si="1"/>
        <v>C2</v>
      </c>
      <c r="I20" s="135">
        <v>5.25</v>
      </c>
      <c r="J20" s="152" t="s">
        <v>286</v>
      </c>
      <c r="K20" s="152" t="s">
        <v>286</v>
      </c>
      <c r="L20" s="135">
        <v>42</v>
      </c>
      <c r="M20" s="151">
        <f t="shared" si="2"/>
        <v>57.25</v>
      </c>
      <c r="N20" s="135" t="str">
        <f t="shared" si="3"/>
        <v>C1</v>
      </c>
      <c r="O20" s="153">
        <v>4.5</v>
      </c>
      <c r="P20" s="152" t="s">
        <v>286</v>
      </c>
      <c r="Q20" s="152" t="s">
        <v>286</v>
      </c>
      <c r="R20" s="153">
        <v>34.5</v>
      </c>
      <c r="S20" s="151">
        <f t="shared" si="4"/>
        <v>49</v>
      </c>
      <c r="T20" s="154" t="str">
        <f t="shared" si="5"/>
        <v>C2</v>
      </c>
      <c r="U20" s="134">
        <v>14</v>
      </c>
      <c r="V20" s="158" t="s">
        <v>157</v>
      </c>
      <c r="W20" s="135">
        <v>4.25</v>
      </c>
      <c r="X20" s="152" t="s">
        <v>303</v>
      </c>
      <c r="Y20" s="152" t="s">
        <v>289</v>
      </c>
      <c r="Z20" s="135">
        <v>43.5</v>
      </c>
      <c r="AA20" s="151">
        <f>W20+X20+Y20+Z20</f>
        <v>54.25</v>
      </c>
      <c r="AB20" s="135" t="str">
        <f t="shared" si="7"/>
        <v>C1</v>
      </c>
      <c r="AC20" s="153">
        <v>28.5</v>
      </c>
      <c r="AD20" s="135">
        <v>24</v>
      </c>
      <c r="AE20" s="135">
        <v>37</v>
      </c>
      <c r="AF20" s="156">
        <f t="shared" si="8"/>
        <v>235.75</v>
      </c>
      <c r="AG20" s="156">
        <f t="shared" si="10"/>
        <v>52.388888888888886</v>
      </c>
      <c r="AH20" s="136" t="str">
        <f t="shared" si="9"/>
        <v>C1</v>
      </c>
      <c r="AI20" s="157">
        <v>85</v>
      </c>
    </row>
    <row r="21" spans="1:35" ht="30" customHeight="1" x14ac:dyDescent="0.2">
      <c r="A21" s="134">
        <v>15</v>
      </c>
      <c r="B21" s="158" t="s">
        <v>229</v>
      </c>
      <c r="C21" s="153">
        <v>4.25</v>
      </c>
      <c r="D21" s="150" t="s">
        <v>287</v>
      </c>
      <c r="E21" s="150" t="s">
        <v>287</v>
      </c>
      <c r="F21" s="153">
        <v>25.5</v>
      </c>
      <c r="G21" s="151">
        <f t="shared" si="0"/>
        <v>37.75</v>
      </c>
      <c r="H21" s="135" t="str">
        <f t="shared" si="1"/>
        <v>D</v>
      </c>
      <c r="I21" s="135">
        <v>2.25</v>
      </c>
      <c r="J21" s="152" t="s">
        <v>287</v>
      </c>
      <c r="K21" s="152" t="s">
        <v>286</v>
      </c>
      <c r="L21" s="135">
        <v>29</v>
      </c>
      <c r="M21" s="151">
        <f t="shared" si="2"/>
        <v>40.25</v>
      </c>
      <c r="N21" s="135" t="str">
        <f t="shared" si="3"/>
        <v>D</v>
      </c>
      <c r="O21" s="153">
        <v>2.75</v>
      </c>
      <c r="P21" s="152" t="s">
        <v>287</v>
      </c>
      <c r="Q21" s="152" t="s">
        <v>286</v>
      </c>
      <c r="R21" s="153">
        <v>23</v>
      </c>
      <c r="S21" s="151">
        <f t="shared" si="4"/>
        <v>34.75</v>
      </c>
      <c r="T21" s="154" t="str">
        <f t="shared" si="5"/>
        <v>D</v>
      </c>
      <c r="U21" s="134">
        <v>15</v>
      </c>
      <c r="V21" s="158" t="s">
        <v>229</v>
      </c>
      <c r="W21" s="135">
        <v>2.5</v>
      </c>
      <c r="X21" s="152" t="s">
        <v>303</v>
      </c>
      <c r="Y21" s="152" t="s">
        <v>290</v>
      </c>
      <c r="Z21" s="135">
        <v>27</v>
      </c>
      <c r="AA21" s="151">
        <f t="shared" si="6"/>
        <v>35</v>
      </c>
      <c r="AB21" s="135" t="str">
        <f t="shared" si="7"/>
        <v>D</v>
      </c>
      <c r="AC21" s="153">
        <v>12.5</v>
      </c>
      <c r="AD21" s="135">
        <v>11</v>
      </c>
      <c r="AE21" s="135">
        <v>34</v>
      </c>
      <c r="AF21" s="156">
        <f t="shared" si="8"/>
        <v>160.25</v>
      </c>
      <c r="AG21" s="156">
        <f t="shared" si="10"/>
        <v>35.611111111111107</v>
      </c>
      <c r="AH21" s="136" t="str">
        <f t="shared" si="9"/>
        <v>D</v>
      </c>
      <c r="AI21" s="157">
        <v>74</v>
      </c>
    </row>
    <row r="22" spans="1:35" ht="30" customHeight="1" x14ac:dyDescent="0.2">
      <c r="A22" s="134">
        <v>16</v>
      </c>
      <c r="B22" s="158" t="s">
        <v>167</v>
      </c>
      <c r="C22" s="153">
        <v>8.75</v>
      </c>
      <c r="D22" s="150" t="s">
        <v>286</v>
      </c>
      <c r="E22" s="150" t="s">
        <v>286</v>
      </c>
      <c r="F22" s="153">
        <v>38</v>
      </c>
      <c r="G22" s="151">
        <f t="shared" si="0"/>
        <v>56.75</v>
      </c>
      <c r="H22" s="135" t="str">
        <f t="shared" si="1"/>
        <v>C1</v>
      </c>
      <c r="I22" s="135">
        <v>8.5</v>
      </c>
      <c r="J22" s="152" t="s">
        <v>286</v>
      </c>
      <c r="K22" s="152" t="s">
        <v>286</v>
      </c>
      <c r="L22" s="135">
        <v>52.5</v>
      </c>
      <c r="M22" s="151">
        <f t="shared" si="2"/>
        <v>71</v>
      </c>
      <c r="N22" s="135" t="str">
        <f t="shared" si="3"/>
        <v>B1</v>
      </c>
      <c r="O22" s="153">
        <v>5.25</v>
      </c>
      <c r="P22" s="152" t="s">
        <v>286</v>
      </c>
      <c r="Q22" s="152" t="s">
        <v>286</v>
      </c>
      <c r="R22" s="153">
        <v>56.5</v>
      </c>
      <c r="S22" s="151">
        <f t="shared" si="4"/>
        <v>71.75</v>
      </c>
      <c r="T22" s="154" t="str">
        <f t="shared" si="5"/>
        <v>B1</v>
      </c>
      <c r="U22" s="134">
        <v>16</v>
      </c>
      <c r="V22" s="158" t="s">
        <v>167</v>
      </c>
      <c r="W22" s="135">
        <v>7</v>
      </c>
      <c r="X22" s="152" t="s">
        <v>287</v>
      </c>
      <c r="Y22" s="152" t="s">
        <v>287</v>
      </c>
      <c r="Z22" s="135">
        <v>50.5</v>
      </c>
      <c r="AA22" s="151">
        <f t="shared" si="6"/>
        <v>65.5</v>
      </c>
      <c r="AB22" s="135" t="str">
        <f t="shared" si="7"/>
        <v>B2</v>
      </c>
      <c r="AC22" s="153">
        <v>33.5</v>
      </c>
      <c r="AD22" s="135">
        <v>41</v>
      </c>
      <c r="AE22" s="135">
        <v>40</v>
      </c>
      <c r="AF22" s="156">
        <f t="shared" si="8"/>
        <v>298.5</v>
      </c>
      <c r="AG22" s="156">
        <f t="shared" si="10"/>
        <v>66.333333333333329</v>
      </c>
      <c r="AH22" s="136" t="str">
        <f t="shared" si="9"/>
        <v>B2</v>
      </c>
      <c r="AI22" s="157">
        <v>86</v>
      </c>
    </row>
    <row r="23" spans="1:35" ht="30" customHeight="1" x14ac:dyDescent="0.2">
      <c r="A23" s="134">
        <v>17</v>
      </c>
      <c r="B23" s="158" t="s">
        <v>173</v>
      </c>
      <c r="C23" s="153">
        <v>7.75</v>
      </c>
      <c r="D23" s="150" t="s">
        <v>287</v>
      </c>
      <c r="E23" s="150" t="s">
        <v>286</v>
      </c>
      <c r="F23" s="153">
        <v>41.5</v>
      </c>
      <c r="G23" s="151">
        <f t="shared" si="0"/>
        <v>58.25</v>
      </c>
      <c r="H23" s="135" t="str">
        <f t="shared" si="1"/>
        <v>C1</v>
      </c>
      <c r="I23" s="135">
        <v>9.75</v>
      </c>
      <c r="J23" s="152" t="s">
        <v>287</v>
      </c>
      <c r="K23" s="152" t="s">
        <v>286</v>
      </c>
      <c r="L23" s="135">
        <v>56</v>
      </c>
      <c r="M23" s="151">
        <f t="shared" si="2"/>
        <v>74.75</v>
      </c>
      <c r="N23" s="135" t="str">
        <f t="shared" si="3"/>
        <v>B1</v>
      </c>
      <c r="O23" s="153">
        <v>8.25</v>
      </c>
      <c r="P23" s="152" t="s">
        <v>287</v>
      </c>
      <c r="Q23" s="152" t="s">
        <v>286</v>
      </c>
      <c r="R23" s="153">
        <v>37.5</v>
      </c>
      <c r="S23" s="151">
        <f t="shared" si="4"/>
        <v>54.75</v>
      </c>
      <c r="T23" s="154" t="str">
        <f t="shared" si="5"/>
        <v>C1</v>
      </c>
      <c r="U23" s="134">
        <v>17</v>
      </c>
      <c r="V23" s="158" t="s">
        <v>173</v>
      </c>
      <c r="W23" s="135">
        <v>4.5</v>
      </c>
      <c r="X23" s="152" t="s">
        <v>289</v>
      </c>
      <c r="Y23" s="152" t="s">
        <v>287</v>
      </c>
      <c r="Z23" s="135">
        <v>48.5</v>
      </c>
      <c r="AA23" s="151">
        <f t="shared" si="6"/>
        <v>60.5</v>
      </c>
      <c r="AB23" s="135" t="str">
        <f t="shared" si="7"/>
        <v>C1</v>
      </c>
      <c r="AC23" s="153">
        <v>27</v>
      </c>
      <c r="AD23" s="135">
        <v>18.5</v>
      </c>
      <c r="AE23" s="135">
        <v>39</v>
      </c>
      <c r="AF23" s="156">
        <f t="shared" si="8"/>
        <v>275.25</v>
      </c>
      <c r="AG23" s="156">
        <f t="shared" si="10"/>
        <v>61.166666666666671</v>
      </c>
      <c r="AH23" s="136" t="str">
        <f t="shared" si="9"/>
        <v>B2</v>
      </c>
      <c r="AI23" s="157">
        <v>80</v>
      </c>
    </row>
    <row r="24" spans="1:35" ht="30" customHeight="1" x14ac:dyDescent="0.2">
      <c r="A24" s="134">
        <v>18</v>
      </c>
      <c r="B24" s="158" t="s">
        <v>178</v>
      </c>
      <c r="C24" s="153">
        <v>9.75</v>
      </c>
      <c r="D24" s="150" t="s">
        <v>286</v>
      </c>
      <c r="E24" s="150" t="s">
        <v>286</v>
      </c>
      <c r="F24" s="153">
        <v>76.5</v>
      </c>
      <c r="G24" s="151">
        <f t="shared" si="0"/>
        <v>96.25</v>
      </c>
      <c r="H24" s="135" t="str">
        <f t="shared" si="1"/>
        <v>A1</v>
      </c>
      <c r="I24" s="135">
        <v>9.5</v>
      </c>
      <c r="J24" s="152" t="s">
        <v>286</v>
      </c>
      <c r="K24" s="152" t="s">
        <v>286</v>
      </c>
      <c r="L24" s="135">
        <v>69</v>
      </c>
      <c r="M24" s="151">
        <f t="shared" si="2"/>
        <v>88.5</v>
      </c>
      <c r="N24" s="135" t="str">
        <f t="shared" si="3"/>
        <v>A2</v>
      </c>
      <c r="O24" s="153">
        <v>9.5</v>
      </c>
      <c r="P24" s="152" t="s">
        <v>286</v>
      </c>
      <c r="Q24" s="152" t="s">
        <v>286</v>
      </c>
      <c r="R24" s="153">
        <v>52</v>
      </c>
      <c r="S24" s="151">
        <f t="shared" si="4"/>
        <v>71.5</v>
      </c>
      <c r="T24" s="154" t="str">
        <f t="shared" si="5"/>
        <v>B1</v>
      </c>
      <c r="U24" s="134">
        <v>18</v>
      </c>
      <c r="V24" s="158" t="s">
        <v>178</v>
      </c>
      <c r="W24" s="135">
        <v>8.5</v>
      </c>
      <c r="X24" s="152" t="s">
        <v>286</v>
      </c>
      <c r="Y24" s="152" t="s">
        <v>288</v>
      </c>
      <c r="Z24" s="135">
        <v>75.5</v>
      </c>
      <c r="AA24" s="151">
        <f t="shared" si="6"/>
        <v>93.5</v>
      </c>
      <c r="AB24" s="135" t="str">
        <f t="shared" si="7"/>
        <v>A1</v>
      </c>
      <c r="AC24" s="153">
        <v>46</v>
      </c>
      <c r="AD24" s="135">
        <v>50</v>
      </c>
      <c r="AE24" s="135">
        <v>45</v>
      </c>
      <c r="AF24" s="156">
        <f t="shared" si="8"/>
        <v>395.75</v>
      </c>
      <c r="AG24" s="156">
        <f t="shared" si="10"/>
        <v>87.944444444444443</v>
      </c>
      <c r="AH24" s="136" t="str">
        <f t="shared" si="9"/>
        <v>A2</v>
      </c>
      <c r="AI24" s="157">
        <v>84</v>
      </c>
    </row>
    <row r="25" spans="1:35" ht="30" customHeight="1" x14ac:dyDescent="0.2">
      <c r="A25" s="134">
        <v>19</v>
      </c>
      <c r="B25" s="158" t="s">
        <v>184</v>
      </c>
      <c r="C25" s="153">
        <v>7.75</v>
      </c>
      <c r="D25" s="150" t="s">
        <v>287</v>
      </c>
      <c r="E25" s="150" t="s">
        <v>287</v>
      </c>
      <c r="F25" s="153">
        <v>62.5</v>
      </c>
      <c r="G25" s="151">
        <f t="shared" si="0"/>
        <v>78.25</v>
      </c>
      <c r="H25" s="135" t="str">
        <f t="shared" si="1"/>
        <v>B1</v>
      </c>
      <c r="I25" s="135">
        <v>9.25</v>
      </c>
      <c r="J25" s="152" t="s">
        <v>287</v>
      </c>
      <c r="K25" s="152" t="s">
        <v>290</v>
      </c>
      <c r="L25" s="135">
        <v>37</v>
      </c>
      <c r="M25" s="151">
        <f t="shared" si="2"/>
        <v>52.75</v>
      </c>
      <c r="N25" s="135" t="str">
        <f t="shared" si="3"/>
        <v>C1</v>
      </c>
      <c r="O25" s="153">
        <v>8.25</v>
      </c>
      <c r="P25" s="152" t="s">
        <v>287</v>
      </c>
      <c r="Q25" s="152" t="s">
        <v>291</v>
      </c>
      <c r="R25" s="153">
        <v>47</v>
      </c>
      <c r="S25" s="151">
        <f t="shared" si="4"/>
        <v>61.25</v>
      </c>
      <c r="T25" s="154" t="str">
        <f t="shared" si="5"/>
        <v>B2</v>
      </c>
      <c r="U25" s="134">
        <v>19</v>
      </c>
      <c r="V25" s="158" t="s">
        <v>184</v>
      </c>
      <c r="W25" s="135">
        <v>8</v>
      </c>
      <c r="X25" s="152" t="s">
        <v>289</v>
      </c>
      <c r="Y25" s="152" t="s">
        <v>287</v>
      </c>
      <c r="Z25" s="151"/>
      <c r="AA25" s="151">
        <f t="shared" si="6"/>
        <v>15.5</v>
      </c>
      <c r="AB25" s="135" t="str">
        <f t="shared" si="7"/>
        <v>E</v>
      </c>
      <c r="AC25" s="153">
        <v>42.5</v>
      </c>
      <c r="AD25" s="135">
        <v>34</v>
      </c>
      <c r="AE25" s="135">
        <f>SUM(W25:AA25)</f>
        <v>23.5</v>
      </c>
      <c r="AF25" s="156">
        <f t="shared" si="8"/>
        <v>250.25</v>
      </c>
      <c r="AG25" s="156">
        <f t="shared" si="10"/>
        <v>55.611111111111114</v>
      </c>
      <c r="AH25" s="136" t="str">
        <f t="shared" si="9"/>
        <v>C1</v>
      </c>
      <c r="AI25" s="157">
        <v>82</v>
      </c>
    </row>
    <row r="26" spans="1:35" ht="30" customHeight="1" thickBot="1" x14ac:dyDescent="0.25">
      <c r="A26" s="159">
        <v>20</v>
      </c>
      <c r="B26" s="160" t="s">
        <v>191</v>
      </c>
      <c r="C26" s="161">
        <v>9</v>
      </c>
      <c r="D26" s="162" t="s">
        <v>286</v>
      </c>
      <c r="E26" s="162" t="s">
        <v>286</v>
      </c>
      <c r="F26" s="161">
        <v>62</v>
      </c>
      <c r="G26" s="163">
        <f t="shared" si="0"/>
        <v>81</v>
      </c>
      <c r="H26" s="164" t="str">
        <f t="shared" si="1"/>
        <v>A2</v>
      </c>
      <c r="I26" s="164">
        <v>9.5</v>
      </c>
      <c r="J26" s="165" t="s">
        <v>286</v>
      </c>
      <c r="K26" s="165" t="s">
        <v>286</v>
      </c>
      <c r="L26" s="164">
        <v>68</v>
      </c>
      <c r="M26" s="163">
        <f t="shared" si="2"/>
        <v>87.5</v>
      </c>
      <c r="N26" s="164" t="str">
        <f t="shared" si="3"/>
        <v>A2</v>
      </c>
      <c r="O26" s="161">
        <v>8.75</v>
      </c>
      <c r="P26" s="165" t="s">
        <v>286</v>
      </c>
      <c r="Q26" s="165" t="s">
        <v>286</v>
      </c>
      <c r="R26" s="161">
        <v>73</v>
      </c>
      <c r="S26" s="163">
        <f t="shared" si="4"/>
        <v>91.75</v>
      </c>
      <c r="T26" s="166" t="str">
        <f t="shared" si="5"/>
        <v>A1</v>
      </c>
      <c r="U26" s="159">
        <v>20</v>
      </c>
      <c r="V26" s="160" t="s">
        <v>191</v>
      </c>
      <c r="W26" s="164">
        <v>8.5</v>
      </c>
      <c r="X26" s="165" t="s">
        <v>287</v>
      </c>
      <c r="Y26" s="165" t="s">
        <v>287</v>
      </c>
      <c r="Z26" s="164">
        <v>69</v>
      </c>
      <c r="AA26" s="163">
        <f t="shared" si="6"/>
        <v>85.5</v>
      </c>
      <c r="AB26" s="135" t="str">
        <f t="shared" si="7"/>
        <v>A2</v>
      </c>
      <c r="AC26" s="161">
        <v>45.5</v>
      </c>
      <c r="AD26" s="164">
        <v>45.5</v>
      </c>
      <c r="AE26" s="164">
        <v>42</v>
      </c>
      <c r="AF26" s="156">
        <f t="shared" si="8"/>
        <v>391.25</v>
      </c>
      <c r="AG26" s="156">
        <f t="shared" si="10"/>
        <v>86.944444444444443</v>
      </c>
      <c r="AH26" s="167" t="str">
        <f t="shared" si="9"/>
        <v>A2</v>
      </c>
      <c r="AI26" s="168">
        <v>88</v>
      </c>
    </row>
    <row r="27" spans="1:35" ht="15.75" customHeight="1" x14ac:dyDescent="0.2">
      <c r="A27" s="169"/>
      <c r="B27" s="170"/>
      <c r="C27" s="169"/>
      <c r="D27" s="169"/>
      <c r="E27" s="169"/>
      <c r="F27" s="169"/>
      <c r="G27" s="169"/>
      <c r="H27" s="169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69"/>
      <c r="V27" s="170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spans="1:35" ht="15.75" customHeight="1" x14ac:dyDescent="0.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D28" s="171"/>
      <c r="AE28" s="171"/>
      <c r="AF28" s="171"/>
      <c r="AG28" s="171"/>
      <c r="AH28" s="171"/>
    </row>
    <row r="29" spans="1:35" ht="15.75" customHeight="1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1:35" ht="15.75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35" ht="15.75" customHeight="1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35" ht="15.75" customHeight="1" x14ac:dyDescent="0.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1:34" ht="15.75" customHeight="1" x14ac:dyDescent="0.2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spans="1:34" ht="15.75" customHeight="1" x14ac:dyDescent="0.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spans="1:34" ht="15.75" customHeight="1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1:34" ht="15.75" customHeigh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1:34" ht="15.75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spans="1:34" ht="15.75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</row>
    <row r="39" spans="1:34" ht="15.75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</row>
    <row r="40" spans="1:34" ht="15.75" customHeight="1" x14ac:dyDescent="0.2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</row>
    <row r="41" spans="1:34" ht="15.75" customHeight="1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</row>
    <row r="42" spans="1:34" ht="15.75" customHeight="1" x14ac:dyDescent="0.2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</row>
    <row r="43" spans="1:34" ht="15.75" customHeight="1" x14ac:dyDescent="0.2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</row>
    <row r="44" spans="1:34" ht="15.75" customHeight="1" x14ac:dyDescent="0.2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</row>
    <row r="45" spans="1:34" ht="15.75" customHeigh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</row>
    <row r="46" spans="1:34" ht="15.75" customHeigh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</row>
    <row r="47" spans="1:34" ht="15.75" customHeight="1" x14ac:dyDescent="0.2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</row>
    <row r="48" spans="1:34" ht="15.75" customHeight="1" x14ac:dyDescent="0.2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</row>
    <row r="49" spans="1:34" ht="15.75" customHeight="1" x14ac:dyDescent="0.2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</row>
    <row r="50" spans="1:34" ht="15.75" customHeight="1" x14ac:dyDescent="0.2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</row>
    <row r="51" spans="1:34" ht="15.75" customHeight="1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</row>
    <row r="52" spans="1:34" ht="15.75" customHeight="1" x14ac:dyDescent="0.2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</row>
    <row r="53" spans="1:34" ht="15.75" customHeight="1" x14ac:dyDescent="0.2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</row>
    <row r="54" spans="1:34" ht="15.75" customHeight="1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</row>
    <row r="55" spans="1:34" ht="15.75" customHeigh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</row>
    <row r="56" spans="1:34" ht="15.75" customHeight="1" x14ac:dyDescent="0.2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</row>
    <row r="57" spans="1:34" ht="15.75" customHeight="1" x14ac:dyDescent="0.2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</row>
    <row r="58" spans="1:34" ht="15.75" customHeight="1" x14ac:dyDescent="0.2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</row>
    <row r="59" spans="1:34" ht="15.75" customHeight="1" x14ac:dyDescent="0.2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</row>
    <row r="60" spans="1:34" ht="15.75" customHeight="1" x14ac:dyDescent="0.2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</row>
    <row r="61" spans="1:34" ht="15.75" customHeight="1" x14ac:dyDescent="0.2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</row>
    <row r="62" spans="1:34" ht="15.75" customHeight="1" x14ac:dyDescent="0.2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</row>
    <row r="63" spans="1:34" ht="15.75" customHeight="1" x14ac:dyDescent="0.2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</row>
    <row r="64" spans="1:34" ht="15.75" customHeight="1" x14ac:dyDescent="0.2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</row>
    <row r="65" spans="1:34" ht="15.75" customHeight="1" x14ac:dyDescent="0.2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</row>
    <row r="66" spans="1:34" ht="15.75" customHeight="1" x14ac:dyDescent="0.2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</row>
    <row r="67" spans="1:34" ht="15.75" customHeight="1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</row>
    <row r="68" spans="1:34" ht="15.75" customHeight="1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</row>
    <row r="69" spans="1:34" ht="15.75" customHeight="1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</row>
    <row r="70" spans="1:34" ht="15.75" customHeight="1" x14ac:dyDescent="0.2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</row>
    <row r="71" spans="1:34" ht="15.75" customHeight="1" x14ac:dyDescent="0.2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</row>
    <row r="72" spans="1:34" ht="15.75" customHeight="1" x14ac:dyDescent="0.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</row>
    <row r="73" spans="1:34" ht="15.75" customHeight="1" x14ac:dyDescent="0.2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</row>
    <row r="74" spans="1:34" ht="15.75" customHeight="1" x14ac:dyDescent="0.2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</row>
    <row r="75" spans="1:34" ht="15.75" customHeight="1" x14ac:dyDescent="0.2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</row>
    <row r="76" spans="1:34" ht="15.75" customHeight="1" x14ac:dyDescent="0.2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</row>
    <row r="77" spans="1:34" ht="15.75" customHeight="1" x14ac:dyDescent="0.2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</row>
    <row r="78" spans="1:34" ht="15.75" customHeight="1" x14ac:dyDescent="0.2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</row>
    <row r="79" spans="1:34" ht="15.75" customHeight="1" x14ac:dyDescent="0.2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</row>
    <row r="80" spans="1:34" ht="15.75" customHeight="1" x14ac:dyDescent="0.2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</row>
    <row r="81" spans="1:34" ht="15.75" customHeight="1" x14ac:dyDescent="0.2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</row>
    <row r="82" spans="1:34" ht="15.75" customHeight="1" x14ac:dyDescent="0.2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</row>
    <row r="83" spans="1:34" ht="15.75" customHeight="1" x14ac:dyDescent="0.2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</row>
    <row r="84" spans="1:34" ht="15.75" customHeight="1" x14ac:dyDescent="0.2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</row>
    <row r="85" spans="1:34" ht="15.75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</row>
    <row r="86" spans="1:34" ht="15.75" customHeight="1" x14ac:dyDescent="0.2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</row>
    <row r="87" spans="1:34" ht="15.75" customHeight="1" x14ac:dyDescent="0.2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</row>
    <row r="88" spans="1:34" ht="15.75" customHeight="1" x14ac:dyDescent="0.2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</row>
    <row r="89" spans="1:34" ht="15.75" customHeight="1" x14ac:dyDescent="0.2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</row>
    <row r="90" spans="1:34" ht="15.75" customHeight="1" x14ac:dyDescent="0.2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</row>
    <row r="91" spans="1:34" ht="15.75" customHeight="1" x14ac:dyDescent="0.2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</row>
    <row r="92" spans="1:34" ht="15.75" customHeight="1" x14ac:dyDescent="0.2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</row>
    <row r="93" spans="1:34" ht="15.75" customHeight="1" x14ac:dyDescent="0.2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</row>
    <row r="94" spans="1:34" ht="15.75" customHeight="1" x14ac:dyDescent="0.2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</row>
    <row r="95" spans="1:34" ht="15.75" customHeight="1" x14ac:dyDescent="0.2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</row>
    <row r="96" spans="1:34" ht="15.75" customHeight="1" x14ac:dyDescent="0.2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</row>
    <row r="97" spans="1:34" ht="15.75" customHeight="1" x14ac:dyDescent="0.2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</row>
    <row r="98" spans="1:34" ht="15.75" customHeight="1" x14ac:dyDescent="0.2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</row>
    <row r="99" spans="1:34" ht="15.75" customHeight="1" x14ac:dyDescent="0.2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</row>
    <row r="100" spans="1:34" ht="15.75" customHeight="1" x14ac:dyDescent="0.2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</row>
    <row r="101" spans="1:34" ht="15.75" customHeight="1" x14ac:dyDescent="0.2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</row>
    <row r="102" spans="1:34" ht="15.75" customHeight="1" x14ac:dyDescent="0.2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</row>
    <row r="103" spans="1:34" ht="15.75" customHeight="1" x14ac:dyDescent="0.2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</row>
    <row r="104" spans="1:34" ht="15.75" customHeight="1" x14ac:dyDescent="0.2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</row>
    <row r="105" spans="1:34" ht="15.75" customHeight="1" x14ac:dyDescent="0.2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</row>
    <row r="106" spans="1:34" ht="15.75" customHeight="1" x14ac:dyDescent="0.2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</row>
    <row r="107" spans="1:34" ht="15.75" customHeight="1" x14ac:dyDescent="0.2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</row>
    <row r="108" spans="1:34" ht="15.75" customHeight="1" x14ac:dyDescent="0.2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</row>
    <row r="109" spans="1:34" ht="15.75" customHeight="1" x14ac:dyDescent="0.2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</row>
    <row r="110" spans="1:34" ht="15.75" customHeight="1" x14ac:dyDescent="0.2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</row>
    <row r="111" spans="1:34" ht="15.75" customHeight="1" x14ac:dyDescent="0.2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</row>
    <row r="112" spans="1:34" ht="15.75" customHeight="1" x14ac:dyDescent="0.2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</row>
    <row r="113" spans="1:34" ht="15.75" customHeight="1" x14ac:dyDescent="0.2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</row>
    <row r="114" spans="1:34" ht="15.75" customHeight="1" x14ac:dyDescent="0.2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</row>
    <row r="115" spans="1:34" ht="15.75" customHeight="1" x14ac:dyDescent="0.2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</row>
    <row r="116" spans="1:34" ht="15.75" customHeight="1" x14ac:dyDescent="0.2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</row>
    <row r="117" spans="1:34" ht="15.75" customHeight="1" x14ac:dyDescent="0.2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</row>
    <row r="118" spans="1:34" ht="15.75" customHeight="1" x14ac:dyDescent="0.2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</row>
    <row r="119" spans="1:34" ht="15.75" customHeight="1" x14ac:dyDescent="0.2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</row>
    <row r="120" spans="1:34" ht="15.75" customHeight="1" x14ac:dyDescent="0.2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</row>
    <row r="121" spans="1:34" ht="15.75" customHeight="1" x14ac:dyDescent="0.2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</row>
    <row r="122" spans="1:34" ht="15.75" customHeight="1" x14ac:dyDescent="0.2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</row>
    <row r="123" spans="1:34" ht="15.75" customHeight="1" x14ac:dyDescent="0.2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</row>
    <row r="124" spans="1:34" ht="15.75" customHeight="1" x14ac:dyDescent="0.2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</row>
    <row r="125" spans="1:34" ht="15.75" customHeight="1" x14ac:dyDescent="0.2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</row>
    <row r="126" spans="1:34" ht="15.75" customHeight="1" x14ac:dyDescent="0.2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</row>
    <row r="127" spans="1:34" ht="15.75" customHeight="1" x14ac:dyDescent="0.2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</row>
    <row r="128" spans="1:34" ht="15.75" customHeight="1" x14ac:dyDescent="0.2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</row>
    <row r="129" spans="1:34" ht="15.75" customHeight="1" x14ac:dyDescent="0.2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</row>
    <row r="130" spans="1:34" ht="15.75" customHeight="1" x14ac:dyDescent="0.2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</row>
    <row r="131" spans="1:34" ht="15.75" customHeight="1" x14ac:dyDescent="0.2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</row>
    <row r="132" spans="1:34" ht="15.75" customHeight="1" x14ac:dyDescent="0.2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</row>
    <row r="133" spans="1:34" ht="15.75" customHeight="1" x14ac:dyDescent="0.2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</row>
    <row r="134" spans="1:34" ht="15.75" customHeight="1" x14ac:dyDescent="0.2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</row>
    <row r="135" spans="1:34" ht="15.75" customHeight="1" x14ac:dyDescent="0.2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</row>
    <row r="136" spans="1:34" ht="15.75" customHeight="1" x14ac:dyDescent="0.2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</row>
    <row r="137" spans="1:34" ht="15.75" customHeight="1" x14ac:dyDescent="0.2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</row>
    <row r="138" spans="1:34" ht="15.75" customHeight="1" x14ac:dyDescent="0.2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</row>
    <row r="139" spans="1:34" ht="15.75" customHeight="1" x14ac:dyDescent="0.2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</row>
    <row r="140" spans="1:34" ht="15.75" customHeight="1" x14ac:dyDescent="0.2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</row>
    <row r="141" spans="1:34" ht="15.75" customHeight="1" x14ac:dyDescent="0.2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</row>
    <row r="142" spans="1:34" ht="15.75" customHeight="1" x14ac:dyDescent="0.2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</row>
    <row r="143" spans="1:34" ht="15.75" customHeight="1" x14ac:dyDescent="0.2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</row>
    <row r="144" spans="1:34" ht="15.75" customHeight="1" x14ac:dyDescent="0.2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</row>
    <row r="145" spans="1:34" ht="15.75" customHeight="1" x14ac:dyDescent="0.2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</row>
    <row r="146" spans="1:34" ht="15.75" customHeight="1" x14ac:dyDescent="0.2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</row>
    <row r="147" spans="1:34" ht="15.75" customHeight="1" x14ac:dyDescent="0.2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</row>
    <row r="148" spans="1:34" ht="15.75" customHeight="1" x14ac:dyDescent="0.2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</row>
    <row r="149" spans="1:34" ht="15.75" customHeight="1" x14ac:dyDescent="0.2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</row>
    <row r="150" spans="1:34" ht="15.75" customHeight="1" x14ac:dyDescent="0.2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</row>
    <row r="151" spans="1:34" ht="15.75" customHeight="1" x14ac:dyDescent="0.2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</row>
    <row r="152" spans="1:34" ht="15.75" customHeight="1" x14ac:dyDescent="0.2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</row>
    <row r="153" spans="1:34" ht="15.75" customHeight="1" x14ac:dyDescent="0.2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</row>
    <row r="154" spans="1:34" ht="15.75" customHeight="1" x14ac:dyDescent="0.2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</row>
    <row r="155" spans="1:34" ht="15.75" customHeight="1" x14ac:dyDescent="0.2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</row>
    <row r="156" spans="1:34" ht="15.75" customHeight="1" x14ac:dyDescent="0.2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</row>
    <row r="157" spans="1:34" ht="15.75" customHeight="1" x14ac:dyDescent="0.2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</row>
    <row r="158" spans="1:34" ht="15.75" customHeight="1" x14ac:dyDescent="0.2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</row>
    <row r="159" spans="1:34" ht="15.75" customHeight="1" x14ac:dyDescent="0.2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</row>
    <row r="160" spans="1:34" ht="15.75" customHeight="1" x14ac:dyDescent="0.2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</row>
    <row r="161" spans="1:34" ht="15.75" customHeight="1" x14ac:dyDescent="0.2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</row>
    <row r="162" spans="1:34" ht="15.75" customHeight="1" x14ac:dyDescent="0.2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</row>
    <row r="163" spans="1:34" ht="15.75" customHeight="1" x14ac:dyDescent="0.2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</row>
    <row r="164" spans="1:34" ht="15.75" customHeight="1" x14ac:dyDescent="0.2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</row>
    <row r="165" spans="1:34" ht="15.75" customHeight="1" x14ac:dyDescent="0.2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</row>
    <row r="166" spans="1:34" ht="15.75" customHeight="1" x14ac:dyDescent="0.2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</row>
    <row r="167" spans="1:34" ht="15.75" customHeight="1" x14ac:dyDescent="0.2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</row>
    <row r="168" spans="1:34" ht="15.75" customHeight="1" x14ac:dyDescent="0.2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</row>
    <row r="169" spans="1:34" ht="15.75" customHeight="1" x14ac:dyDescent="0.2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</row>
    <row r="170" spans="1:34" ht="15.75" customHeight="1" x14ac:dyDescent="0.2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</row>
    <row r="171" spans="1:34" ht="15.75" customHeight="1" x14ac:dyDescent="0.2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</row>
    <row r="172" spans="1:34" ht="15.75" customHeight="1" x14ac:dyDescent="0.2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</row>
    <row r="173" spans="1:34" ht="15.75" customHeight="1" x14ac:dyDescent="0.2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</row>
    <row r="174" spans="1:34" ht="15.75" customHeight="1" x14ac:dyDescent="0.2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</row>
    <row r="175" spans="1:34" ht="15.75" customHeight="1" x14ac:dyDescent="0.2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</row>
    <row r="176" spans="1:34" ht="15.75" customHeight="1" x14ac:dyDescent="0.2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</row>
    <row r="177" spans="1:34" ht="15.75" customHeight="1" x14ac:dyDescent="0.2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</row>
    <row r="178" spans="1:34" ht="15.75" customHeight="1" x14ac:dyDescent="0.2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</row>
    <row r="179" spans="1:34" ht="15.75" customHeight="1" x14ac:dyDescent="0.2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</row>
    <row r="180" spans="1:34" ht="15.75" customHeight="1" x14ac:dyDescent="0.2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</row>
    <row r="181" spans="1:34" ht="15.75" customHeight="1" x14ac:dyDescent="0.2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</row>
    <row r="182" spans="1:34" ht="15.75" customHeight="1" x14ac:dyDescent="0.2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</row>
    <row r="183" spans="1:34" ht="15.75" customHeight="1" x14ac:dyDescent="0.2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</row>
    <row r="184" spans="1:34" ht="15.75" customHeight="1" x14ac:dyDescent="0.2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</row>
    <row r="185" spans="1:34" ht="15.75" customHeight="1" x14ac:dyDescent="0.2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</row>
    <row r="186" spans="1:34" ht="15.75" customHeight="1" x14ac:dyDescent="0.2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</row>
    <row r="187" spans="1:34" ht="15.75" customHeight="1" x14ac:dyDescent="0.2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</row>
    <row r="188" spans="1:34" ht="15.75" customHeight="1" x14ac:dyDescent="0.2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</row>
    <row r="189" spans="1:34" ht="15.75" customHeight="1" x14ac:dyDescent="0.2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</row>
    <row r="190" spans="1:34" ht="15.75" customHeight="1" x14ac:dyDescent="0.2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</row>
    <row r="191" spans="1:34" ht="15.75" customHeight="1" x14ac:dyDescent="0.2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</row>
    <row r="192" spans="1:34" ht="15.75" customHeight="1" x14ac:dyDescent="0.2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</row>
    <row r="193" spans="1:34" ht="15.75" customHeight="1" x14ac:dyDescent="0.2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</row>
    <row r="194" spans="1:34" ht="15.75" customHeight="1" x14ac:dyDescent="0.2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</row>
    <row r="195" spans="1:34" ht="15.75" customHeight="1" x14ac:dyDescent="0.2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</row>
    <row r="196" spans="1:34" ht="15.75" customHeight="1" x14ac:dyDescent="0.2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</row>
    <row r="197" spans="1:34" ht="15.75" customHeight="1" x14ac:dyDescent="0.2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</row>
    <row r="198" spans="1:34" ht="15.75" customHeight="1" x14ac:dyDescent="0.2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</row>
    <row r="199" spans="1:34" ht="15.75" customHeight="1" x14ac:dyDescent="0.2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</row>
    <row r="200" spans="1:34" ht="15.75" customHeight="1" x14ac:dyDescent="0.2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</row>
    <row r="201" spans="1:34" ht="15.75" customHeight="1" x14ac:dyDescent="0.2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</row>
    <row r="202" spans="1:34" ht="15.75" customHeight="1" x14ac:dyDescent="0.2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</row>
    <row r="203" spans="1:34" ht="15.75" customHeight="1" x14ac:dyDescent="0.2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</row>
    <row r="204" spans="1:34" ht="15.75" customHeight="1" x14ac:dyDescent="0.2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</row>
    <row r="205" spans="1:34" ht="15.75" customHeight="1" x14ac:dyDescent="0.2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</row>
    <row r="206" spans="1:34" ht="15.75" customHeight="1" x14ac:dyDescent="0.2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</row>
    <row r="207" spans="1:34" ht="15.75" customHeight="1" x14ac:dyDescent="0.2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</row>
    <row r="208" spans="1:34" ht="15.75" customHeight="1" x14ac:dyDescent="0.2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</row>
    <row r="209" spans="1:34" ht="15.75" customHeight="1" x14ac:dyDescent="0.2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</row>
    <row r="210" spans="1:34" ht="15.75" customHeight="1" x14ac:dyDescent="0.2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</row>
    <row r="211" spans="1:34" ht="15.75" customHeight="1" x14ac:dyDescent="0.2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</row>
    <row r="212" spans="1:34" ht="15.75" customHeight="1" x14ac:dyDescent="0.2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</row>
    <row r="213" spans="1:34" ht="15.75" customHeight="1" x14ac:dyDescent="0.2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</row>
    <row r="214" spans="1:34" ht="15.75" customHeight="1" x14ac:dyDescent="0.2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</row>
    <row r="215" spans="1:34" ht="15.75" customHeight="1" x14ac:dyDescent="0.2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</row>
    <row r="216" spans="1:34" ht="15.75" customHeight="1" x14ac:dyDescent="0.2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</row>
    <row r="217" spans="1:34" ht="15.75" customHeight="1" x14ac:dyDescent="0.2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</row>
    <row r="218" spans="1:34" ht="15.75" customHeight="1" x14ac:dyDescent="0.2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</row>
    <row r="219" spans="1:34" ht="15.75" customHeight="1" x14ac:dyDescent="0.2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</row>
    <row r="220" spans="1:34" ht="15.75" customHeight="1" x14ac:dyDescent="0.2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</row>
    <row r="221" spans="1:34" ht="15.75" customHeight="1" x14ac:dyDescent="0.2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</row>
    <row r="222" spans="1:34" ht="15.75" customHeight="1" x14ac:dyDescent="0.2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</row>
    <row r="223" spans="1:34" ht="15.75" customHeight="1" x14ac:dyDescent="0.2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</row>
    <row r="224" spans="1:34" ht="15.75" customHeight="1" x14ac:dyDescent="0.2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</row>
    <row r="225" spans="1:34" ht="15.75" customHeight="1" x14ac:dyDescent="0.2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</row>
    <row r="226" spans="1:34" ht="15.75" customHeight="1" x14ac:dyDescent="0.2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</row>
    <row r="227" spans="1:34" ht="15.75" customHeight="1" x14ac:dyDescent="0.2"/>
    <row r="228" spans="1:34" ht="15.75" customHeight="1" x14ac:dyDescent="0.2"/>
    <row r="229" spans="1:34" ht="15.75" customHeight="1" x14ac:dyDescent="0.2"/>
    <row r="230" spans="1:34" ht="15.75" customHeight="1" x14ac:dyDescent="0.2"/>
    <row r="231" spans="1:34" ht="15.75" customHeight="1" x14ac:dyDescent="0.2"/>
    <row r="232" spans="1:34" ht="15.75" customHeight="1" x14ac:dyDescent="0.2"/>
    <row r="233" spans="1:34" ht="15.75" customHeight="1" x14ac:dyDescent="0.2"/>
    <row r="234" spans="1:34" ht="15.75" customHeight="1" x14ac:dyDescent="0.2"/>
    <row r="235" spans="1:34" ht="15.75" customHeight="1" x14ac:dyDescent="0.2"/>
    <row r="236" spans="1:34" ht="15.75" customHeight="1" x14ac:dyDescent="0.2"/>
    <row r="237" spans="1:34" ht="15.75" customHeight="1" x14ac:dyDescent="0.2"/>
    <row r="238" spans="1:34" ht="15.75" customHeight="1" x14ac:dyDescent="0.2"/>
    <row r="239" spans="1:34" ht="15.75" customHeight="1" x14ac:dyDescent="0.2"/>
    <row r="240" spans="1:3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18">
    <mergeCell ref="O5:T5"/>
    <mergeCell ref="W5:AB5"/>
    <mergeCell ref="AH5:AH6"/>
    <mergeCell ref="AI5:AI6"/>
    <mergeCell ref="A1:T1"/>
    <mergeCell ref="A2:T2"/>
    <mergeCell ref="U1:AI1"/>
    <mergeCell ref="U2:AI2"/>
    <mergeCell ref="A4:N4"/>
    <mergeCell ref="A3:T3"/>
    <mergeCell ref="U3:AI3"/>
    <mergeCell ref="U4:AG4"/>
    <mergeCell ref="AD5:AD6"/>
    <mergeCell ref="AE5:AE6"/>
    <mergeCell ref="AF5:AF6"/>
    <mergeCell ref="AG5:AG6"/>
    <mergeCell ref="C5:H5"/>
    <mergeCell ref="I5:N5"/>
  </mergeCells>
  <pageMargins left="0.7" right="0.7" top="0.75" bottom="0.75" header="0.3" footer="0.3"/>
  <pageSetup paperSize="9" scale="63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6"/>
  <sheetViews>
    <sheetView zoomScale="76" zoomScaleNormal="76" workbookViewId="0">
      <selection activeCell="C7" sqref="C7:E7"/>
    </sheetView>
  </sheetViews>
  <sheetFormatPr defaultColWidth="14.42578125" defaultRowHeight="24.95" customHeight="1" x14ac:dyDescent="0.25"/>
  <cols>
    <col min="1" max="1" width="21.5703125" style="99" customWidth="1"/>
    <col min="2" max="2" width="22.28515625" style="99" customWidth="1"/>
    <col min="3" max="3" width="21.28515625" style="99" customWidth="1"/>
    <col min="4" max="4" width="23.140625" style="99" customWidth="1"/>
    <col min="5" max="5" width="17.5703125" style="99" customWidth="1"/>
    <col min="6" max="6" width="18.140625" style="99" customWidth="1"/>
    <col min="7" max="7" width="17" style="99" customWidth="1"/>
    <col min="8" max="8" width="21" style="99" customWidth="1"/>
    <col min="9" max="16384" width="14.42578125" style="99"/>
  </cols>
  <sheetData>
    <row r="1" spans="1:17" ht="24.95" customHeight="1" x14ac:dyDescent="0.25">
      <c r="A1" s="532" t="s">
        <v>54</v>
      </c>
      <c r="B1" s="533"/>
      <c r="C1" s="533"/>
      <c r="D1" s="533"/>
      <c r="E1" s="533"/>
      <c r="F1" s="533"/>
      <c r="G1" s="533"/>
      <c r="H1" s="534"/>
      <c r="I1" s="36"/>
      <c r="J1" s="36"/>
      <c r="K1" s="36"/>
      <c r="L1" s="36"/>
      <c r="M1" s="36"/>
      <c r="N1" s="36"/>
      <c r="O1" s="36"/>
      <c r="P1" s="36"/>
      <c r="Q1" s="36"/>
    </row>
    <row r="2" spans="1:17" ht="24.95" customHeight="1" x14ac:dyDescent="0.25">
      <c r="A2" s="529" t="s">
        <v>12</v>
      </c>
      <c r="B2" s="530"/>
      <c r="C2" s="530"/>
      <c r="D2" s="530"/>
      <c r="E2" s="530"/>
      <c r="F2" s="530"/>
      <c r="G2" s="530"/>
      <c r="H2" s="531"/>
      <c r="I2" s="36"/>
      <c r="J2" s="36"/>
      <c r="K2" s="36"/>
      <c r="L2" s="36"/>
      <c r="M2" s="36"/>
      <c r="N2" s="36"/>
      <c r="O2" s="36"/>
      <c r="P2" s="36"/>
      <c r="Q2" s="36"/>
    </row>
    <row r="3" spans="1:17" ht="24.95" customHeight="1" x14ac:dyDescent="0.25">
      <c r="A3" s="529" t="s">
        <v>13</v>
      </c>
      <c r="B3" s="530"/>
      <c r="C3" s="530"/>
      <c r="D3" s="530"/>
      <c r="E3" s="530"/>
      <c r="F3" s="530"/>
      <c r="G3" s="530"/>
      <c r="H3" s="531"/>
      <c r="I3" s="36"/>
      <c r="J3" s="36"/>
      <c r="K3" s="36"/>
      <c r="L3" s="36"/>
      <c r="M3" s="36"/>
      <c r="N3" s="36"/>
      <c r="O3" s="36"/>
      <c r="P3" s="36"/>
      <c r="Q3" s="36"/>
    </row>
    <row r="4" spans="1:17" ht="24.95" customHeight="1" x14ac:dyDescent="0.25">
      <c r="A4" s="529" t="s">
        <v>33</v>
      </c>
      <c r="B4" s="530"/>
      <c r="C4" s="530"/>
      <c r="D4" s="530"/>
      <c r="E4" s="530"/>
      <c r="F4" s="530"/>
      <c r="G4" s="530"/>
      <c r="H4" s="531"/>
      <c r="I4" s="36"/>
      <c r="J4" s="36"/>
      <c r="K4" s="36"/>
      <c r="L4" s="36"/>
      <c r="M4" s="36"/>
      <c r="N4" s="36"/>
      <c r="O4" s="36"/>
      <c r="P4" s="36"/>
      <c r="Q4" s="36"/>
    </row>
    <row r="5" spans="1:17" ht="24.95" customHeight="1" x14ac:dyDescent="0.25">
      <c r="A5" s="529" t="s">
        <v>60</v>
      </c>
      <c r="B5" s="530"/>
      <c r="C5" s="530"/>
      <c r="D5" s="530"/>
      <c r="E5" s="530"/>
      <c r="F5" s="530"/>
      <c r="G5" s="530"/>
      <c r="H5" s="531"/>
      <c r="I5" s="36"/>
      <c r="J5" s="36"/>
      <c r="K5" s="36"/>
      <c r="L5" s="36"/>
      <c r="M5" s="36"/>
      <c r="N5" s="36"/>
      <c r="O5" s="36"/>
      <c r="P5" s="36"/>
      <c r="Q5" s="36"/>
    </row>
    <row r="6" spans="1:17" ht="24.95" customHeight="1" x14ac:dyDescent="0.25">
      <c r="A6" s="527" t="s">
        <v>15</v>
      </c>
      <c r="B6" s="528"/>
      <c r="C6" s="525" t="str">
        <f>'RC PA I'!B7</f>
        <v>III B</v>
      </c>
      <c r="D6" s="525"/>
      <c r="E6" s="525"/>
      <c r="F6" s="37"/>
      <c r="G6" s="525"/>
      <c r="H6" s="526"/>
      <c r="I6" s="36"/>
      <c r="J6" s="36"/>
      <c r="K6" s="36"/>
      <c r="L6" s="36"/>
      <c r="M6" s="36"/>
      <c r="N6" s="36"/>
      <c r="O6" s="36"/>
      <c r="P6" s="36"/>
      <c r="Q6" s="36"/>
    </row>
    <row r="7" spans="1:17" ht="24.95" customHeight="1" x14ac:dyDescent="0.25">
      <c r="A7" s="527" t="s">
        <v>1</v>
      </c>
      <c r="B7" s="528"/>
      <c r="C7" s="558" t="s">
        <v>65</v>
      </c>
      <c r="D7" s="559"/>
      <c r="E7" s="560"/>
      <c r="F7" s="38" t="s">
        <v>34</v>
      </c>
      <c r="G7" s="471">
        <v>1</v>
      </c>
      <c r="H7" s="561"/>
      <c r="I7" s="36"/>
      <c r="J7" s="36"/>
      <c r="K7" s="36"/>
      <c r="L7" s="36"/>
      <c r="M7" s="36"/>
      <c r="N7" s="36"/>
      <c r="O7" s="36"/>
      <c r="P7" s="36"/>
      <c r="Q7" s="36"/>
    </row>
    <row r="8" spans="1:17" ht="24.95" customHeight="1" x14ac:dyDescent="0.25">
      <c r="A8" s="527" t="s">
        <v>35</v>
      </c>
      <c r="B8" s="528"/>
      <c r="C8" s="562" t="str">
        <f>'RC PA I'!$E$9</f>
        <v>PAWAN KUMAR</v>
      </c>
      <c r="D8" s="563"/>
      <c r="E8" s="564"/>
      <c r="F8" s="495"/>
      <c r="G8" s="496"/>
      <c r="H8" s="497"/>
      <c r="I8" s="36"/>
      <c r="J8" s="36"/>
      <c r="K8" s="36"/>
      <c r="L8" s="36"/>
      <c r="M8" s="36"/>
      <c r="N8" s="36"/>
      <c r="O8" s="36"/>
      <c r="P8" s="36"/>
      <c r="Q8" s="36"/>
    </row>
    <row r="9" spans="1:17" ht="24.95" customHeight="1" x14ac:dyDescent="0.25">
      <c r="A9" s="527" t="s">
        <v>36</v>
      </c>
      <c r="B9" s="528"/>
      <c r="C9" s="495" t="str">
        <f>'RC PA I'!$B$9</f>
        <v>VENUKA BHARTI</v>
      </c>
      <c r="D9" s="496"/>
      <c r="E9" s="535"/>
      <c r="F9" s="37" t="s">
        <v>37</v>
      </c>
      <c r="G9" s="556">
        <v>1297</v>
      </c>
      <c r="H9" s="557"/>
      <c r="I9" s="36"/>
      <c r="J9" s="36"/>
      <c r="K9" s="36"/>
      <c r="L9" s="36"/>
      <c r="M9" s="36"/>
      <c r="N9" s="36"/>
      <c r="O9" s="36"/>
      <c r="P9" s="36"/>
      <c r="Q9" s="36"/>
    </row>
    <row r="10" spans="1:17" ht="24.95" customHeight="1" x14ac:dyDescent="0.25">
      <c r="A10" s="509" t="s">
        <v>38</v>
      </c>
      <c r="B10" s="510"/>
      <c r="C10" s="510"/>
      <c r="D10" s="510"/>
      <c r="E10" s="510"/>
      <c r="F10" s="510"/>
      <c r="G10" s="510"/>
      <c r="H10" s="511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24.95" customHeight="1" x14ac:dyDescent="0.25">
      <c r="A11" s="512" t="s">
        <v>23</v>
      </c>
      <c r="B11" s="504"/>
      <c r="C11" s="504"/>
      <c r="D11" s="504"/>
      <c r="E11" s="504"/>
      <c r="F11" s="504"/>
      <c r="G11" s="504"/>
      <c r="H11" s="505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24.95" customHeight="1" x14ac:dyDescent="0.25">
      <c r="A12" s="513" t="s">
        <v>0</v>
      </c>
      <c r="B12" s="516" t="s">
        <v>17</v>
      </c>
      <c r="C12" s="519" t="s">
        <v>24</v>
      </c>
      <c r="D12" s="519" t="s">
        <v>39</v>
      </c>
      <c r="E12" s="519" t="s">
        <v>26</v>
      </c>
      <c r="F12" s="519" t="s">
        <v>27</v>
      </c>
      <c r="G12" s="519" t="s">
        <v>28</v>
      </c>
      <c r="H12" s="522" t="s">
        <v>11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24.95" customHeight="1" x14ac:dyDescent="0.25">
      <c r="A13" s="514"/>
      <c r="B13" s="517"/>
      <c r="C13" s="520"/>
      <c r="D13" s="520"/>
      <c r="E13" s="520"/>
      <c r="F13" s="520"/>
      <c r="G13" s="520"/>
      <c r="H13" s="523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24.95" customHeight="1" x14ac:dyDescent="0.25">
      <c r="A14" s="515"/>
      <c r="B14" s="518"/>
      <c r="C14" s="521"/>
      <c r="D14" s="521"/>
      <c r="E14" s="521"/>
      <c r="F14" s="521"/>
      <c r="G14" s="521"/>
      <c r="H14" s="524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24.95" customHeight="1" x14ac:dyDescent="0.25">
      <c r="A15" s="101">
        <v>1</v>
      </c>
      <c r="B15" s="40" t="s">
        <v>5</v>
      </c>
      <c r="C15" s="45">
        <v>7.5</v>
      </c>
      <c r="D15" s="45" t="s">
        <v>286</v>
      </c>
      <c r="E15" s="45" t="s">
        <v>286</v>
      </c>
      <c r="F15" s="45" t="s">
        <v>297</v>
      </c>
      <c r="G15" s="43">
        <f t="shared" ref="G15:G18" si="0">C15+D15+E15+F15</f>
        <v>93.5</v>
      </c>
      <c r="H15" s="102" t="str">
        <f t="shared" ref="H15:H18" si="1">IF(G15&gt;=91,"A1",IF(G15&gt;=81,"A2",IF(G15&gt;=71,"B1",IF(G15&gt;=61,"B2",IF(G15&gt;=51,"C1",IF(G15&gt;=41,"C2",IF(G15&gt;=33,"D","E")))))))</f>
        <v>A1</v>
      </c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24.95" customHeight="1" x14ac:dyDescent="0.25">
      <c r="A16" s="101">
        <v>2</v>
      </c>
      <c r="B16" s="40" t="s">
        <v>6</v>
      </c>
      <c r="C16" s="45">
        <v>8</v>
      </c>
      <c r="D16" s="46" t="s">
        <v>286</v>
      </c>
      <c r="E16" s="47" t="s">
        <v>286</v>
      </c>
      <c r="F16" s="48">
        <v>66.5</v>
      </c>
      <c r="G16" s="43">
        <f t="shared" si="0"/>
        <v>84.5</v>
      </c>
      <c r="H16" s="102" t="str">
        <f t="shared" si="1"/>
        <v>A2</v>
      </c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24.95" customHeight="1" x14ac:dyDescent="0.25">
      <c r="A17" s="101">
        <v>3</v>
      </c>
      <c r="B17" s="40" t="s">
        <v>7</v>
      </c>
      <c r="C17" s="49">
        <v>9.5</v>
      </c>
      <c r="D17" s="46" t="s">
        <v>286</v>
      </c>
      <c r="E17" s="47" t="s">
        <v>286</v>
      </c>
      <c r="F17" s="49">
        <v>60</v>
      </c>
      <c r="G17" s="43">
        <f t="shared" si="0"/>
        <v>79.5</v>
      </c>
      <c r="H17" s="102" t="str">
        <f t="shared" si="1"/>
        <v>B1</v>
      </c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24.95" customHeight="1" x14ac:dyDescent="0.25">
      <c r="A18" s="101">
        <v>4</v>
      </c>
      <c r="B18" s="40" t="s">
        <v>8</v>
      </c>
      <c r="C18" s="48">
        <v>9.75</v>
      </c>
      <c r="D18" s="46" t="s">
        <v>286</v>
      </c>
      <c r="E18" s="47" t="s">
        <v>286</v>
      </c>
      <c r="F18" s="48">
        <v>73.5</v>
      </c>
      <c r="G18" s="43">
        <f t="shared" si="0"/>
        <v>93.25</v>
      </c>
      <c r="H18" s="102" t="str">
        <f t="shared" si="1"/>
        <v>A1</v>
      </c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24.95" customHeight="1" x14ac:dyDescent="0.25">
      <c r="A19" s="101">
        <v>5</v>
      </c>
      <c r="B19" s="50" t="s">
        <v>300</v>
      </c>
      <c r="C19" s="48"/>
      <c r="D19" s="46"/>
      <c r="E19" s="47"/>
      <c r="F19" s="49">
        <v>48.5</v>
      </c>
      <c r="G19" s="49">
        <v>48.5</v>
      </c>
      <c r="H19" s="102"/>
      <c r="I19" s="36"/>
      <c r="J19" s="36"/>
      <c r="K19" s="36"/>
      <c r="L19" s="36"/>
      <c r="M19" s="36"/>
      <c r="N19" s="36"/>
      <c r="O19" s="36"/>
      <c r="P19" s="36"/>
      <c r="Q19" s="36"/>
    </row>
    <row r="20" spans="1:17" ht="24.95" customHeight="1" x14ac:dyDescent="0.25">
      <c r="A20" s="101">
        <v>6</v>
      </c>
      <c r="B20" s="51" t="s">
        <v>294</v>
      </c>
      <c r="C20" s="52"/>
      <c r="D20" s="52"/>
      <c r="E20" s="52"/>
      <c r="F20" s="44" t="s">
        <v>301</v>
      </c>
      <c r="G20" s="43"/>
      <c r="H20" s="102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24.95" customHeight="1" x14ac:dyDescent="0.25">
      <c r="A21" s="101">
        <v>7</v>
      </c>
      <c r="B21" s="51" t="s">
        <v>295</v>
      </c>
      <c r="C21" s="52"/>
      <c r="D21" s="52"/>
      <c r="E21" s="52"/>
      <c r="F21" s="44" t="s">
        <v>301</v>
      </c>
      <c r="G21" s="43"/>
      <c r="H21" s="102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24.95" customHeight="1" x14ac:dyDescent="0.25">
      <c r="A22" s="103" t="s">
        <v>2</v>
      </c>
      <c r="B22" s="51"/>
      <c r="C22" s="52"/>
      <c r="D22" s="52"/>
      <c r="E22" s="52"/>
      <c r="F22" s="44"/>
      <c r="G22" s="43">
        <f>SUM(G15:G19)</f>
        <v>399.25</v>
      </c>
      <c r="H22" s="102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24.95" customHeight="1" x14ac:dyDescent="0.25">
      <c r="A23" s="103" t="s">
        <v>41</v>
      </c>
      <c r="B23" s="51"/>
      <c r="C23" s="52"/>
      <c r="D23" s="52"/>
      <c r="E23" s="52"/>
      <c r="F23" s="44"/>
      <c r="G23" s="110">
        <f>(G22/450)*100</f>
        <v>88.722222222222229</v>
      </c>
      <c r="H23" s="102" t="str">
        <f>IF(G23&gt;=91,"A1",IF(G23&gt;=81,"A2",IF(G23&gt;=71,"B1",IF(G23&gt;=61,"B2",IF(G23&gt;=51,"C1",IF(G23&gt;=41,"C2",IF(G23&gt;=33,"D","E")))))))</f>
        <v>A2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17" ht="24.95" customHeight="1" x14ac:dyDescent="0.25">
      <c r="A24" s="503" t="s">
        <v>325</v>
      </c>
      <c r="B24" s="504"/>
      <c r="C24" s="504"/>
      <c r="D24" s="504"/>
      <c r="E24" s="504"/>
      <c r="F24" s="504"/>
      <c r="G24" s="504"/>
      <c r="H24" s="505"/>
      <c r="I24" s="36"/>
      <c r="J24" s="36"/>
      <c r="K24" s="36"/>
      <c r="L24" s="36"/>
      <c r="M24" s="36"/>
      <c r="N24" s="36"/>
      <c r="O24" s="36"/>
      <c r="P24" s="36"/>
      <c r="Q24" s="36"/>
    </row>
    <row r="25" spans="1:17" ht="45" customHeight="1" x14ac:dyDescent="0.25">
      <c r="A25" s="506" t="s">
        <v>250</v>
      </c>
      <c r="B25" s="507"/>
      <c r="C25" s="507"/>
      <c r="D25" s="507"/>
      <c r="E25" s="507"/>
      <c r="F25" s="507"/>
      <c r="G25" s="507"/>
      <c r="H25" s="508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24.95" customHeight="1" x14ac:dyDescent="0.25">
      <c r="A26" s="491" t="s">
        <v>251</v>
      </c>
      <c r="B26" s="492"/>
      <c r="C26" s="492"/>
      <c r="D26" s="492"/>
      <c r="E26" s="492"/>
      <c r="F26" s="492"/>
      <c r="G26" s="492"/>
      <c r="H26" s="493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24.95" customHeight="1" x14ac:dyDescent="0.25">
      <c r="A27" s="491" t="s">
        <v>252</v>
      </c>
      <c r="B27" s="492"/>
      <c r="C27" s="492"/>
      <c r="D27" s="492"/>
      <c r="E27" s="492"/>
      <c r="F27" s="502"/>
      <c r="G27" s="494" t="s">
        <v>253</v>
      </c>
      <c r="H27" s="493"/>
      <c r="I27" s="36"/>
      <c r="J27" s="36"/>
      <c r="K27" s="36"/>
      <c r="L27" s="36"/>
      <c r="M27" s="36"/>
      <c r="N27" s="36"/>
      <c r="O27" s="36"/>
      <c r="P27" s="36"/>
      <c r="Q27" s="36"/>
    </row>
    <row r="28" spans="1:17" ht="24.95" customHeight="1" x14ac:dyDescent="0.25">
      <c r="A28" s="54" t="s">
        <v>254</v>
      </c>
      <c r="B28" s="55"/>
      <c r="C28" s="56"/>
      <c r="D28" s="57"/>
      <c r="E28" s="57"/>
      <c r="F28" s="58"/>
      <c r="G28" s="495" t="s">
        <v>270</v>
      </c>
      <c r="H28" s="497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24.95" customHeight="1" x14ac:dyDescent="0.25">
      <c r="A29" s="491" t="s">
        <v>255</v>
      </c>
      <c r="B29" s="492"/>
      <c r="C29" s="492"/>
      <c r="D29" s="492"/>
      <c r="E29" s="492"/>
      <c r="F29" s="492"/>
      <c r="G29" s="492"/>
      <c r="H29" s="493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24.95" customHeight="1" x14ac:dyDescent="0.25">
      <c r="A30" s="491" t="s">
        <v>252</v>
      </c>
      <c r="B30" s="492"/>
      <c r="C30" s="492"/>
      <c r="D30" s="492"/>
      <c r="E30" s="492"/>
      <c r="F30" s="502"/>
      <c r="G30" s="492" t="s">
        <v>253</v>
      </c>
      <c r="H30" s="493"/>
      <c r="I30" s="36"/>
      <c r="J30" s="36"/>
      <c r="K30" s="36"/>
      <c r="L30" s="36"/>
      <c r="M30" s="36"/>
      <c r="N30" s="36"/>
      <c r="O30" s="36"/>
      <c r="P30" s="36"/>
      <c r="Q30" s="36"/>
    </row>
    <row r="31" spans="1:17" ht="24.95" customHeight="1" x14ac:dyDescent="0.25">
      <c r="A31" s="499" t="s">
        <v>256</v>
      </c>
      <c r="B31" s="500"/>
      <c r="C31" s="500"/>
      <c r="D31" s="500"/>
      <c r="E31" s="500"/>
      <c r="F31" s="501"/>
      <c r="G31" s="492" t="s">
        <v>270</v>
      </c>
      <c r="H31" s="493"/>
      <c r="I31" s="36"/>
      <c r="J31" s="36"/>
      <c r="K31" s="36"/>
      <c r="L31" s="36"/>
      <c r="M31" s="36"/>
      <c r="N31" s="36"/>
      <c r="O31" s="36"/>
      <c r="P31" s="36"/>
      <c r="Q31" s="36"/>
    </row>
    <row r="32" spans="1:17" ht="24.95" customHeight="1" x14ac:dyDescent="0.25">
      <c r="A32" s="499" t="s">
        <v>257</v>
      </c>
      <c r="B32" s="500"/>
      <c r="C32" s="500"/>
      <c r="D32" s="500"/>
      <c r="E32" s="500"/>
      <c r="F32" s="501"/>
      <c r="G32" s="496" t="s">
        <v>270</v>
      </c>
      <c r="H32" s="497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24.95" customHeight="1" x14ac:dyDescent="0.25">
      <c r="A33" s="499" t="s">
        <v>258</v>
      </c>
      <c r="B33" s="500"/>
      <c r="C33" s="500"/>
      <c r="D33" s="500"/>
      <c r="E33" s="500"/>
      <c r="F33" s="501"/>
      <c r="G33" s="496" t="s">
        <v>270</v>
      </c>
      <c r="H33" s="497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24.95" customHeight="1" x14ac:dyDescent="0.25">
      <c r="A34" s="499" t="s">
        <v>259</v>
      </c>
      <c r="B34" s="500"/>
      <c r="C34" s="500"/>
      <c r="D34" s="500"/>
      <c r="E34" s="500"/>
      <c r="F34" s="501"/>
      <c r="G34" s="496" t="s">
        <v>270</v>
      </c>
      <c r="H34" s="497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24.95" customHeight="1" x14ac:dyDescent="0.25">
      <c r="A35" s="491" t="s">
        <v>260</v>
      </c>
      <c r="B35" s="492"/>
      <c r="C35" s="492"/>
      <c r="D35" s="492"/>
      <c r="E35" s="492"/>
      <c r="F35" s="492"/>
      <c r="G35" s="492"/>
      <c r="H35" s="493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24.95" customHeight="1" x14ac:dyDescent="0.25">
      <c r="A36" s="491" t="s">
        <v>252</v>
      </c>
      <c r="B36" s="492"/>
      <c r="C36" s="492"/>
      <c r="D36" s="492"/>
      <c r="E36" s="492"/>
      <c r="F36" s="492"/>
      <c r="G36" s="492"/>
      <c r="H36" s="493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24.95" customHeight="1" x14ac:dyDescent="0.25">
      <c r="A37" s="54" t="s">
        <v>261</v>
      </c>
      <c r="B37" s="494">
        <v>87</v>
      </c>
      <c r="C37" s="492"/>
      <c r="D37" s="492"/>
      <c r="E37" s="492"/>
      <c r="F37" s="492"/>
      <c r="G37" s="492"/>
      <c r="H37" s="493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24.95" customHeight="1" x14ac:dyDescent="0.25">
      <c r="A38" s="59" t="s">
        <v>48</v>
      </c>
      <c r="B38" s="495"/>
      <c r="C38" s="496"/>
      <c r="D38" s="496"/>
      <c r="E38" s="496"/>
      <c r="F38" s="496"/>
      <c r="G38" s="496"/>
      <c r="H38" s="497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24.95" customHeight="1" x14ac:dyDescent="0.25">
      <c r="A39" s="498" t="s">
        <v>262</v>
      </c>
      <c r="B39" s="488"/>
      <c r="C39" s="488"/>
      <c r="D39" s="488"/>
      <c r="E39" s="56"/>
      <c r="F39" s="60"/>
      <c r="G39" s="61" t="s">
        <v>263</v>
      </c>
      <c r="H39" s="62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24.95" customHeight="1" x14ac:dyDescent="0.25">
      <c r="A40" s="63" t="s">
        <v>264</v>
      </c>
      <c r="B40" s="61" t="s">
        <v>11</v>
      </c>
      <c r="C40" s="61" t="s">
        <v>264</v>
      </c>
      <c r="D40" s="61" t="s">
        <v>11</v>
      </c>
      <c r="E40" s="64"/>
      <c r="F40" s="488" t="s">
        <v>265</v>
      </c>
      <c r="G40" s="488"/>
      <c r="H40" s="65" t="s">
        <v>11</v>
      </c>
      <c r="I40" s="36"/>
      <c r="J40" s="36"/>
      <c r="K40" s="36"/>
      <c r="L40" s="36"/>
      <c r="M40" s="36"/>
      <c r="N40" s="36"/>
      <c r="O40" s="36"/>
      <c r="P40" s="36"/>
      <c r="Q40" s="36"/>
    </row>
    <row r="41" spans="1:17" ht="24.95" customHeight="1" x14ac:dyDescent="0.25">
      <c r="A41" s="63" t="s">
        <v>266</v>
      </c>
      <c r="B41" s="61" t="s">
        <v>267</v>
      </c>
      <c r="C41" s="61" t="s">
        <v>268</v>
      </c>
      <c r="D41" s="61" t="s">
        <v>269</v>
      </c>
      <c r="E41" s="64"/>
      <c r="F41" s="488">
        <v>3</v>
      </c>
      <c r="G41" s="488"/>
      <c r="H41" s="66" t="s">
        <v>270</v>
      </c>
      <c r="I41" s="36"/>
      <c r="J41" s="36"/>
      <c r="K41" s="36"/>
      <c r="L41" s="36"/>
      <c r="M41" s="36"/>
      <c r="N41" s="36"/>
      <c r="O41" s="36"/>
      <c r="P41" s="36"/>
      <c r="Q41" s="36"/>
    </row>
    <row r="42" spans="1:17" ht="24.95" customHeight="1" x14ac:dyDescent="0.25">
      <c r="A42" s="63" t="s">
        <v>271</v>
      </c>
      <c r="B42" s="61" t="s">
        <v>272</v>
      </c>
      <c r="C42" s="61" t="s">
        <v>273</v>
      </c>
      <c r="D42" s="61" t="s">
        <v>274</v>
      </c>
      <c r="E42" s="64"/>
      <c r="F42" s="488">
        <v>2</v>
      </c>
      <c r="G42" s="488"/>
      <c r="H42" s="66" t="s">
        <v>275</v>
      </c>
      <c r="I42" s="36"/>
      <c r="J42" s="36"/>
      <c r="K42" s="36"/>
      <c r="L42" s="36"/>
      <c r="M42" s="36"/>
      <c r="N42" s="36"/>
      <c r="O42" s="36"/>
      <c r="P42" s="36"/>
      <c r="Q42" s="36"/>
    </row>
    <row r="43" spans="1:17" ht="24.95" customHeight="1" x14ac:dyDescent="0.25">
      <c r="A43" s="63" t="s">
        <v>276</v>
      </c>
      <c r="B43" s="61" t="s">
        <v>277</v>
      </c>
      <c r="C43" s="61" t="s">
        <v>278</v>
      </c>
      <c r="D43" s="61" t="s">
        <v>279</v>
      </c>
      <c r="E43" s="64"/>
      <c r="F43" s="488">
        <v>1</v>
      </c>
      <c r="G43" s="488"/>
      <c r="H43" s="66" t="s">
        <v>280</v>
      </c>
      <c r="I43" s="36"/>
      <c r="J43" s="36"/>
      <c r="K43" s="36"/>
      <c r="L43" s="36"/>
      <c r="M43" s="36"/>
      <c r="N43" s="36"/>
      <c r="O43" s="36"/>
      <c r="P43" s="36"/>
      <c r="Q43" s="36"/>
    </row>
    <row r="44" spans="1:17" ht="24.95" customHeight="1" x14ac:dyDescent="0.25">
      <c r="A44" s="63" t="s">
        <v>281</v>
      </c>
      <c r="B44" s="61" t="s">
        <v>282</v>
      </c>
      <c r="C44" s="67" t="s">
        <v>283</v>
      </c>
      <c r="D44" s="67" t="s">
        <v>284</v>
      </c>
      <c r="E44" s="68"/>
      <c r="F44" s="489"/>
      <c r="G44" s="490"/>
      <c r="H44" s="65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80.25" customHeight="1" thickBot="1" x14ac:dyDescent="0.3">
      <c r="A45" s="481" t="s">
        <v>293</v>
      </c>
      <c r="B45" s="482"/>
      <c r="C45" s="483" t="s">
        <v>292</v>
      </c>
      <c r="D45" s="484"/>
      <c r="E45" s="484"/>
      <c r="F45" s="485"/>
      <c r="G45" s="486" t="s">
        <v>42</v>
      </c>
      <c r="H45" s="487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24.95" customHeight="1" thickBot="1" x14ac:dyDescent="0.3">
      <c r="A46" s="36"/>
      <c r="B46" s="36"/>
      <c r="C46" s="36"/>
      <c r="D46" s="36"/>
      <c r="E46" s="36"/>
      <c r="F46" s="36"/>
      <c r="G46" s="69"/>
      <c r="H46" s="69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24.95" customHeight="1" x14ac:dyDescent="0.25">
      <c r="A47" s="532" t="s">
        <v>54</v>
      </c>
      <c r="B47" s="533"/>
      <c r="C47" s="533"/>
      <c r="D47" s="533"/>
      <c r="E47" s="533"/>
      <c r="F47" s="533"/>
      <c r="G47" s="533"/>
      <c r="H47" s="534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24.95" customHeight="1" x14ac:dyDescent="0.25">
      <c r="A48" s="529" t="s">
        <v>12</v>
      </c>
      <c r="B48" s="530"/>
      <c r="C48" s="530"/>
      <c r="D48" s="530"/>
      <c r="E48" s="530"/>
      <c r="F48" s="530"/>
      <c r="G48" s="530"/>
      <c r="H48" s="531"/>
      <c r="I48" s="36"/>
      <c r="J48" s="36"/>
      <c r="K48" s="36"/>
      <c r="L48" s="36"/>
      <c r="M48" s="36"/>
      <c r="N48" s="36"/>
      <c r="O48" s="36"/>
      <c r="P48" s="36"/>
      <c r="Q48" s="36"/>
    </row>
    <row r="49" spans="1:17" ht="24.95" customHeight="1" x14ac:dyDescent="0.25">
      <c r="A49" s="529" t="s">
        <v>13</v>
      </c>
      <c r="B49" s="530"/>
      <c r="C49" s="530"/>
      <c r="D49" s="530"/>
      <c r="E49" s="530"/>
      <c r="F49" s="530"/>
      <c r="G49" s="530"/>
      <c r="H49" s="531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24.95" customHeight="1" x14ac:dyDescent="0.25">
      <c r="A50" s="529" t="s">
        <v>33</v>
      </c>
      <c r="B50" s="530"/>
      <c r="C50" s="530"/>
      <c r="D50" s="530"/>
      <c r="E50" s="530"/>
      <c r="F50" s="530"/>
      <c r="G50" s="530"/>
      <c r="H50" s="531"/>
      <c r="I50" s="36"/>
      <c r="J50" s="36"/>
      <c r="K50" s="36"/>
      <c r="L50" s="36"/>
      <c r="M50" s="36"/>
      <c r="N50" s="36"/>
      <c r="O50" s="36"/>
      <c r="P50" s="36"/>
      <c r="Q50" s="36"/>
    </row>
    <row r="51" spans="1:17" ht="24.95" customHeight="1" x14ac:dyDescent="0.25">
      <c r="A51" s="529" t="s">
        <v>60</v>
      </c>
      <c r="B51" s="530"/>
      <c r="C51" s="530"/>
      <c r="D51" s="530"/>
      <c r="E51" s="530"/>
      <c r="F51" s="530"/>
      <c r="G51" s="530"/>
      <c r="H51" s="531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24.95" customHeight="1" x14ac:dyDescent="0.25">
      <c r="A52" s="527" t="s">
        <v>15</v>
      </c>
      <c r="B52" s="528"/>
      <c r="C52" s="525" t="s">
        <v>199</v>
      </c>
      <c r="D52" s="525"/>
      <c r="E52" s="525"/>
      <c r="F52" s="37"/>
      <c r="G52" s="525"/>
      <c r="H52" s="526"/>
      <c r="I52" s="36"/>
      <c r="J52" s="36"/>
      <c r="K52" s="36"/>
      <c r="L52" s="36"/>
      <c r="M52" s="36"/>
      <c r="N52" s="36"/>
      <c r="O52" s="36"/>
      <c r="P52" s="36"/>
      <c r="Q52" s="36"/>
    </row>
    <row r="53" spans="1:17" ht="24.95" customHeight="1" x14ac:dyDescent="0.25">
      <c r="A53" s="527" t="s">
        <v>1</v>
      </c>
      <c r="B53" s="528"/>
      <c r="C53" s="495" t="str">
        <f>'RC PA I'!$B$28</f>
        <v>ARMAAN</v>
      </c>
      <c r="D53" s="496"/>
      <c r="E53" s="535"/>
      <c r="F53" s="38" t="s">
        <v>34</v>
      </c>
      <c r="G53" s="495">
        <v>2</v>
      </c>
      <c r="H53" s="497"/>
      <c r="I53" s="36"/>
      <c r="J53" s="36"/>
      <c r="K53" s="36"/>
      <c r="L53" s="36"/>
      <c r="M53" s="36"/>
      <c r="N53" s="36"/>
      <c r="O53" s="36"/>
      <c r="P53" s="36"/>
      <c r="Q53" s="36"/>
    </row>
    <row r="54" spans="1:17" ht="24.95" customHeight="1" x14ac:dyDescent="0.25">
      <c r="A54" s="104" t="s">
        <v>35</v>
      </c>
      <c r="B54" s="70"/>
      <c r="C54" s="495" t="str">
        <f>'RC PA I'!$E$29</f>
        <v>VIJAY KUMAR</v>
      </c>
      <c r="D54" s="496"/>
      <c r="E54" s="535"/>
      <c r="F54" s="37"/>
      <c r="G54" s="100"/>
      <c r="H54" s="105"/>
      <c r="I54" s="36"/>
      <c r="J54" s="36"/>
      <c r="K54" s="36"/>
      <c r="L54" s="36"/>
      <c r="M54" s="36"/>
      <c r="N54" s="36"/>
      <c r="O54" s="36"/>
      <c r="P54" s="36"/>
      <c r="Q54" s="36"/>
    </row>
    <row r="55" spans="1:17" ht="24.95" customHeight="1" x14ac:dyDescent="0.25">
      <c r="A55" s="104" t="s">
        <v>36</v>
      </c>
      <c r="B55" s="37"/>
      <c r="C55" s="495" t="str">
        <f>'RC PA I'!$B$29</f>
        <v>SUSHMA KUMARI</v>
      </c>
      <c r="D55" s="496"/>
      <c r="E55" s="535"/>
      <c r="F55" s="37" t="s">
        <v>37</v>
      </c>
      <c r="G55" s="495">
        <v>1328</v>
      </c>
      <c r="H55" s="497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24.95" customHeight="1" x14ac:dyDescent="0.25">
      <c r="A56" s="529" t="s">
        <v>38</v>
      </c>
      <c r="B56" s="566"/>
      <c r="C56" s="566"/>
      <c r="D56" s="566"/>
      <c r="E56" s="566"/>
      <c r="F56" s="566"/>
      <c r="G56" s="566"/>
      <c r="H56" s="567"/>
      <c r="I56" s="36"/>
      <c r="J56" s="36"/>
      <c r="K56" s="36"/>
      <c r="L56" s="36"/>
      <c r="M56" s="36"/>
      <c r="N56" s="36"/>
      <c r="O56" s="36"/>
      <c r="P56" s="36"/>
      <c r="Q56" s="36"/>
    </row>
    <row r="57" spans="1:17" ht="24.95" customHeight="1" x14ac:dyDescent="0.25">
      <c r="A57" s="529" t="s">
        <v>23</v>
      </c>
      <c r="B57" s="566"/>
      <c r="C57" s="566"/>
      <c r="D57" s="566"/>
      <c r="E57" s="566"/>
      <c r="F57" s="566"/>
      <c r="G57" s="566"/>
      <c r="H57" s="567"/>
      <c r="I57" s="36"/>
      <c r="J57" s="36"/>
      <c r="K57" s="36"/>
      <c r="L57" s="36"/>
      <c r="M57" s="36"/>
      <c r="N57" s="36"/>
      <c r="O57" s="36"/>
      <c r="P57" s="36"/>
      <c r="Q57" s="36"/>
    </row>
    <row r="58" spans="1:17" ht="24.95" customHeight="1" x14ac:dyDescent="0.25">
      <c r="A58" s="571" t="s">
        <v>0</v>
      </c>
      <c r="B58" s="572" t="s">
        <v>17</v>
      </c>
      <c r="C58" s="573" t="s">
        <v>24</v>
      </c>
      <c r="D58" s="573" t="s">
        <v>39</v>
      </c>
      <c r="E58" s="573" t="s">
        <v>26</v>
      </c>
      <c r="F58" s="573" t="s">
        <v>27</v>
      </c>
      <c r="G58" s="573" t="s">
        <v>28</v>
      </c>
      <c r="H58" s="555" t="s">
        <v>11</v>
      </c>
      <c r="I58" s="36"/>
      <c r="J58" s="36"/>
      <c r="K58" s="36"/>
      <c r="L58" s="36"/>
      <c r="M58" s="36"/>
      <c r="N58" s="36"/>
      <c r="O58" s="36"/>
      <c r="P58" s="36"/>
      <c r="Q58" s="36"/>
    </row>
    <row r="59" spans="1:17" ht="24.95" customHeight="1" x14ac:dyDescent="0.25">
      <c r="A59" s="514"/>
      <c r="B59" s="517"/>
      <c r="C59" s="520"/>
      <c r="D59" s="520"/>
      <c r="E59" s="520"/>
      <c r="F59" s="520"/>
      <c r="G59" s="520"/>
      <c r="H59" s="523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24.95" customHeight="1" x14ac:dyDescent="0.25">
      <c r="A60" s="515"/>
      <c r="B60" s="518"/>
      <c r="C60" s="521"/>
      <c r="D60" s="521"/>
      <c r="E60" s="521"/>
      <c r="F60" s="521"/>
      <c r="G60" s="521"/>
      <c r="H60" s="524"/>
      <c r="I60" s="36"/>
      <c r="J60" s="36"/>
      <c r="K60" s="36"/>
      <c r="L60" s="36"/>
      <c r="M60" s="36"/>
      <c r="N60" s="36"/>
      <c r="O60" s="36"/>
      <c r="P60" s="36"/>
      <c r="Q60" s="36"/>
    </row>
    <row r="61" spans="1:17" ht="24.95" customHeight="1" x14ac:dyDescent="0.25">
      <c r="A61" s="101">
        <v>1</v>
      </c>
      <c r="B61" s="40" t="s">
        <v>5</v>
      </c>
      <c r="C61" s="41">
        <v>7</v>
      </c>
      <c r="D61" s="41" t="s">
        <v>287</v>
      </c>
      <c r="E61" s="42" t="s">
        <v>287</v>
      </c>
      <c r="F61" s="41" t="s">
        <v>298</v>
      </c>
      <c r="G61" s="43">
        <f t="shared" ref="G61:G65" si="2">C61+D61+E61+F61</f>
        <v>62</v>
      </c>
      <c r="H61" s="102" t="str">
        <f t="shared" ref="H61:H64" si="3">IF(G61&gt;=91,"A1",IF(G61&gt;=81,"A2",IF(G61&gt;=71,"B1",IF(G61&gt;=61,"B2",IF(G61&gt;=51,"C1",IF(G61&gt;=41,"C2",IF(G61&gt;=33,"D","E")))))))</f>
        <v>B2</v>
      </c>
      <c r="I61" s="36"/>
      <c r="J61" s="36"/>
      <c r="K61" s="36"/>
      <c r="L61" s="36"/>
      <c r="M61" s="36"/>
      <c r="N61" s="36"/>
      <c r="O61" s="36"/>
      <c r="P61" s="36"/>
      <c r="Q61" s="36"/>
    </row>
    <row r="62" spans="1:17" ht="24.95" customHeight="1" x14ac:dyDescent="0.25">
      <c r="A62" s="101">
        <v>2</v>
      </c>
      <c r="B62" s="40" t="s">
        <v>6</v>
      </c>
      <c r="C62" s="45">
        <v>9.75</v>
      </c>
      <c r="D62" s="46" t="s">
        <v>287</v>
      </c>
      <c r="E62" s="47" t="s">
        <v>288</v>
      </c>
      <c r="F62" s="48">
        <v>57</v>
      </c>
      <c r="G62" s="43">
        <f t="shared" si="2"/>
        <v>75.25</v>
      </c>
      <c r="H62" s="102" t="str">
        <f t="shared" si="3"/>
        <v>B1</v>
      </c>
      <c r="I62" s="36"/>
      <c r="J62" s="36"/>
      <c r="K62" s="36"/>
      <c r="L62" s="36"/>
      <c r="M62" s="36"/>
      <c r="N62" s="36"/>
      <c r="O62" s="36"/>
      <c r="P62" s="36"/>
      <c r="Q62" s="36"/>
    </row>
    <row r="63" spans="1:17" ht="24.95" customHeight="1" x14ac:dyDescent="0.25">
      <c r="A63" s="101">
        <v>3</v>
      </c>
      <c r="B63" s="40" t="s">
        <v>7</v>
      </c>
      <c r="C63" s="49">
        <v>10</v>
      </c>
      <c r="D63" s="46" t="s">
        <v>287</v>
      </c>
      <c r="E63" s="47" t="s">
        <v>286</v>
      </c>
      <c r="F63" s="49">
        <v>46.5</v>
      </c>
      <c r="G63" s="43">
        <f t="shared" si="2"/>
        <v>65.5</v>
      </c>
      <c r="H63" s="102" t="str">
        <f t="shared" si="3"/>
        <v>B2</v>
      </c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24.95" customHeight="1" x14ac:dyDescent="0.25">
      <c r="A64" s="101">
        <v>4</v>
      </c>
      <c r="B64" s="40" t="s">
        <v>8</v>
      </c>
      <c r="C64" s="48">
        <v>7</v>
      </c>
      <c r="D64" s="46" t="s">
        <v>287</v>
      </c>
      <c r="E64" s="47" t="s">
        <v>288</v>
      </c>
      <c r="F64" s="48">
        <v>50.5</v>
      </c>
      <c r="G64" s="43">
        <f t="shared" si="2"/>
        <v>66</v>
      </c>
      <c r="H64" s="102" t="str">
        <f t="shared" si="3"/>
        <v>B2</v>
      </c>
      <c r="I64" s="36"/>
      <c r="J64" s="36"/>
      <c r="K64" s="36"/>
      <c r="L64" s="36"/>
      <c r="M64" s="36"/>
      <c r="N64" s="36"/>
      <c r="O64" s="36"/>
      <c r="P64" s="36"/>
      <c r="Q64" s="36"/>
    </row>
    <row r="65" spans="1:17" ht="24.95" customHeight="1" x14ac:dyDescent="0.25">
      <c r="A65" s="101">
        <v>5</v>
      </c>
      <c r="B65" s="50" t="s">
        <v>40</v>
      </c>
      <c r="C65" s="48"/>
      <c r="D65" s="46"/>
      <c r="E65" s="47"/>
      <c r="F65" s="48">
        <v>28</v>
      </c>
      <c r="G65" s="43">
        <f t="shared" si="2"/>
        <v>28</v>
      </c>
      <c r="H65" s="102"/>
      <c r="I65" s="36"/>
      <c r="J65" s="36"/>
      <c r="K65" s="36"/>
      <c r="L65" s="36"/>
      <c r="M65" s="36"/>
      <c r="N65" s="36"/>
      <c r="O65" s="36"/>
      <c r="P65" s="36"/>
      <c r="Q65" s="36"/>
    </row>
    <row r="66" spans="1:17" ht="24.95" customHeight="1" x14ac:dyDescent="0.25">
      <c r="A66" s="101">
        <v>6</v>
      </c>
      <c r="B66" s="51" t="s">
        <v>294</v>
      </c>
      <c r="C66" s="52"/>
      <c r="D66" s="52"/>
      <c r="E66" s="52"/>
      <c r="F66" s="44" t="s">
        <v>304</v>
      </c>
      <c r="G66" s="43"/>
      <c r="H66" s="102"/>
      <c r="I66" s="36"/>
      <c r="J66" s="36"/>
      <c r="K66" s="36"/>
      <c r="L66" s="36"/>
      <c r="M66" s="36"/>
      <c r="N66" s="36"/>
      <c r="O66" s="36"/>
      <c r="P66" s="36"/>
      <c r="Q66" s="36"/>
    </row>
    <row r="67" spans="1:17" ht="24.95" customHeight="1" x14ac:dyDescent="0.25">
      <c r="A67" s="101">
        <v>7</v>
      </c>
      <c r="B67" s="51" t="s">
        <v>295</v>
      </c>
      <c r="C67" s="52"/>
      <c r="D67" s="52"/>
      <c r="E67" s="52"/>
      <c r="F67" s="44" t="s">
        <v>305</v>
      </c>
      <c r="G67" s="43"/>
      <c r="H67" s="102"/>
      <c r="I67" s="36"/>
      <c r="J67" s="36"/>
      <c r="K67" s="36"/>
      <c r="L67" s="36"/>
      <c r="M67" s="36"/>
      <c r="N67" s="36"/>
      <c r="O67" s="36"/>
      <c r="P67" s="36"/>
      <c r="Q67" s="36"/>
    </row>
    <row r="68" spans="1:17" ht="24.95" customHeight="1" x14ac:dyDescent="0.25">
      <c r="A68" s="103" t="s">
        <v>2</v>
      </c>
      <c r="B68" s="51"/>
      <c r="C68" s="52"/>
      <c r="D68" s="52"/>
      <c r="E68" s="52"/>
      <c r="F68" s="44"/>
      <c r="G68" s="43">
        <f>SUM(G61:G65)</f>
        <v>296.75</v>
      </c>
      <c r="H68" s="102"/>
      <c r="I68" s="36"/>
      <c r="J68" s="36"/>
      <c r="K68" s="36"/>
      <c r="L68" s="36"/>
      <c r="M68" s="36"/>
      <c r="N68" s="36"/>
      <c r="O68" s="36"/>
      <c r="P68" s="36"/>
      <c r="Q68" s="36"/>
    </row>
    <row r="69" spans="1:17" ht="24.95" customHeight="1" x14ac:dyDescent="0.25">
      <c r="A69" s="106" t="s">
        <v>41</v>
      </c>
      <c r="B69" s="71"/>
      <c r="C69" s="72"/>
      <c r="D69" s="72"/>
      <c r="E69" s="72"/>
      <c r="F69" s="73"/>
      <c r="G69" s="110">
        <f>(G68/450)*100</f>
        <v>65.944444444444457</v>
      </c>
      <c r="H69" s="107" t="str">
        <f>IF(G69&gt;=91,"A1",IF(G69&gt;=81,"A2",IF(G69&gt;=71,"B1",IF(G69&gt;=61,"B2",IF(G69&gt;=51,"C1",IF(G69&gt;=41,"C2",IF(G69&gt;=33,"D","E")))))))</f>
        <v>B2</v>
      </c>
      <c r="I69" s="36"/>
      <c r="J69" s="36"/>
      <c r="K69" s="36"/>
      <c r="L69" s="36"/>
      <c r="M69" s="36"/>
      <c r="N69" s="36"/>
      <c r="O69" s="36"/>
      <c r="P69" s="36"/>
      <c r="Q69" s="36"/>
    </row>
    <row r="70" spans="1:17" ht="24.95" customHeight="1" x14ac:dyDescent="0.25">
      <c r="A70" s="565" t="s">
        <v>326</v>
      </c>
      <c r="B70" s="566"/>
      <c r="C70" s="566"/>
      <c r="D70" s="566"/>
      <c r="E70" s="566"/>
      <c r="F70" s="566"/>
      <c r="G70" s="566"/>
      <c r="H70" s="567"/>
      <c r="I70" s="36"/>
      <c r="J70" s="36"/>
      <c r="K70" s="36"/>
      <c r="L70" s="36"/>
      <c r="M70" s="36"/>
      <c r="N70" s="36"/>
      <c r="O70" s="36"/>
      <c r="P70" s="36"/>
      <c r="Q70" s="36"/>
    </row>
    <row r="71" spans="1:17" ht="24.95" customHeight="1" x14ac:dyDescent="0.25">
      <c r="A71" s="568" t="s">
        <v>250</v>
      </c>
      <c r="B71" s="569"/>
      <c r="C71" s="569"/>
      <c r="D71" s="569"/>
      <c r="E71" s="569"/>
      <c r="F71" s="569"/>
      <c r="G71" s="569"/>
      <c r="H71" s="570"/>
      <c r="I71" s="36"/>
      <c r="J71" s="36"/>
      <c r="K71" s="36"/>
      <c r="L71" s="36"/>
      <c r="M71" s="36"/>
      <c r="N71" s="36"/>
      <c r="O71" s="36"/>
      <c r="P71" s="36"/>
      <c r="Q71" s="36"/>
    </row>
    <row r="72" spans="1:17" ht="24.95" customHeight="1" x14ac:dyDescent="0.25">
      <c r="A72" s="491" t="s">
        <v>251</v>
      </c>
      <c r="B72" s="492"/>
      <c r="C72" s="492"/>
      <c r="D72" s="492"/>
      <c r="E72" s="492"/>
      <c r="F72" s="492"/>
      <c r="G72" s="492"/>
      <c r="H72" s="493"/>
      <c r="I72" s="36"/>
      <c r="J72" s="36"/>
      <c r="K72" s="36"/>
      <c r="L72" s="36"/>
      <c r="M72" s="36"/>
      <c r="N72" s="36"/>
      <c r="O72" s="36"/>
      <c r="P72" s="36"/>
      <c r="Q72" s="36"/>
    </row>
    <row r="73" spans="1:17" ht="24.95" customHeight="1" x14ac:dyDescent="0.25">
      <c r="A73" s="491" t="s">
        <v>252</v>
      </c>
      <c r="B73" s="492"/>
      <c r="C73" s="492"/>
      <c r="D73" s="492"/>
      <c r="E73" s="492"/>
      <c r="F73" s="502"/>
      <c r="G73" s="494" t="s">
        <v>253</v>
      </c>
      <c r="H73" s="493"/>
      <c r="I73" s="36"/>
      <c r="J73" s="36"/>
      <c r="K73" s="36"/>
      <c r="L73" s="36"/>
      <c r="M73" s="36"/>
      <c r="N73" s="36"/>
      <c r="O73" s="36"/>
      <c r="P73" s="36"/>
      <c r="Q73" s="36"/>
    </row>
    <row r="74" spans="1:17" ht="24.95" customHeight="1" x14ac:dyDescent="0.25">
      <c r="A74" s="54" t="s">
        <v>254</v>
      </c>
      <c r="B74" s="55"/>
      <c r="C74" s="56"/>
      <c r="D74" s="57"/>
      <c r="E74" s="57"/>
      <c r="F74" s="58"/>
      <c r="G74" s="495" t="s">
        <v>270</v>
      </c>
      <c r="H74" s="497"/>
      <c r="I74" s="36"/>
      <c r="J74" s="36"/>
      <c r="K74" s="36"/>
      <c r="L74" s="36"/>
      <c r="M74" s="36"/>
      <c r="N74" s="36"/>
      <c r="O74" s="36"/>
      <c r="P74" s="36"/>
      <c r="Q74" s="36"/>
    </row>
    <row r="75" spans="1:17" ht="24.95" customHeight="1" x14ac:dyDescent="0.25">
      <c r="A75" s="491" t="s">
        <v>255</v>
      </c>
      <c r="B75" s="492"/>
      <c r="C75" s="492"/>
      <c r="D75" s="492"/>
      <c r="E75" s="492"/>
      <c r="F75" s="492"/>
      <c r="G75" s="492"/>
      <c r="H75" s="493"/>
      <c r="I75" s="36"/>
      <c r="J75" s="36"/>
      <c r="K75" s="36"/>
      <c r="L75" s="36"/>
      <c r="M75" s="36"/>
      <c r="N75" s="36"/>
      <c r="O75" s="36"/>
      <c r="P75" s="36"/>
      <c r="Q75" s="36"/>
    </row>
    <row r="76" spans="1:17" ht="24.95" customHeight="1" x14ac:dyDescent="0.25">
      <c r="A76" s="491" t="s">
        <v>252</v>
      </c>
      <c r="B76" s="492"/>
      <c r="C76" s="492"/>
      <c r="D76" s="492"/>
      <c r="E76" s="492"/>
      <c r="F76" s="502"/>
      <c r="G76" s="494" t="s">
        <v>253</v>
      </c>
      <c r="H76" s="493"/>
      <c r="I76" s="36"/>
      <c r="J76" s="36"/>
      <c r="K76" s="36"/>
      <c r="L76" s="36"/>
      <c r="M76" s="36"/>
      <c r="N76" s="36"/>
      <c r="O76" s="36"/>
      <c r="P76" s="36"/>
      <c r="Q76" s="36"/>
    </row>
    <row r="77" spans="1:17" ht="24.95" customHeight="1" x14ac:dyDescent="0.25">
      <c r="A77" s="499" t="s">
        <v>256</v>
      </c>
      <c r="B77" s="500"/>
      <c r="C77" s="500"/>
      <c r="D77" s="500"/>
      <c r="E77" s="500"/>
      <c r="F77" s="501"/>
      <c r="G77" s="492" t="s">
        <v>275</v>
      </c>
      <c r="H77" s="493"/>
      <c r="I77" s="36"/>
      <c r="J77" s="36"/>
      <c r="K77" s="36"/>
      <c r="L77" s="36"/>
      <c r="M77" s="36"/>
      <c r="N77" s="36"/>
      <c r="O77" s="36"/>
      <c r="P77" s="36"/>
      <c r="Q77" s="36"/>
    </row>
    <row r="78" spans="1:17" ht="24.95" customHeight="1" x14ac:dyDescent="0.25">
      <c r="A78" s="499" t="s">
        <v>257</v>
      </c>
      <c r="B78" s="500"/>
      <c r="C78" s="500"/>
      <c r="D78" s="500"/>
      <c r="E78" s="500"/>
      <c r="F78" s="501"/>
      <c r="G78" s="496" t="s">
        <v>270</v>
      </c>
      <c r="H78" s="497"/>
      <c r="I78" s="36"/>
      <c r="J78" s="36"/>
      <c r="K78" s="36"/>
      <c r="L78" s="36"/>
      <c r="M78" s="36"/>
      <c r="N78" s="36"/>
      <c r="O78" s="36"/>
      <c r="P78" s="36"/>
      <c r="Q78" s="36"/>
    </row>
    <row r="79" spans="1:17" ht="24.95" customHeight="1" x14ac:dyDescent="0.25">
      <c r="A79" s="499" t="s">
        <v>258</v>
      </c>
      <c r="B79" s="500"/>
      <c r="C79" s="500"/>
      <c r="D79" s="500"/>
      <c r="E79" s="500"/>
      <c r="F79" s="501"/>
      <c r="G79" s="496" t="s">
        <v>270</v>
      </c>
      <c r="H79" s="497"/>
      <c r="I79" s="36"/>
      <c r="J79" s="36"/>
      <c r="K79" s="36"/>
      <c r="L79" s="36"/>
      <c r="M79" s="36"/>
      <c r="N79" s="36"/>
      <c r="O79" s="36"/>
      <c r="P79" s="36"/>
      <c r="Q79" s="36"/>
    </row>
    <row r="80" spans="1:17" ht="24.95" customHeight="1" x14ac:dyDescent="0.25">
      <c r="A80" s="499" t="s">
        <v>259</v>
      </c>
      <c r="B80" s="500"/>
      <c r="C80" s="500"/>
      <c r="D80" s="500"/>
      <c r="E80" s="500"/>
      <c r="F80" s="501"/>
      <c r="G80" s="496" t="s">
        <v>270</v>
      </c>
      <c r="H80" s="497"/>
      <c r="I80" s="36"/>
      <c r="J80" s="36"/>
      <c r="K80" s="36"/>
      <c r="L80" s="36"/>
      <c r="M80" s="36"/>
      <c r="N80" s="36"/>
      <c r="O80" s="36"/>
      <c r="P80" s="36"/>
      <c r="Q80" s="36"/>
    </row>
    <row r="81" spans="1:17" ht="24.95" customHeight="1" x14ac:dyDescent="0.25">
      <c r="A81" s="491" t="s">
        <v>260</v>
      </c>
      <c r="B81" s="492"/>
      <c r="C81" s="492"/>
      <c r="D81" s="492"/>
      <c r="E81" s="492"/>
      <c r="F81" s="492"/>
      <c r="G81" s="492"/>
      <c r="H81" s="493"/>
      <c r="I81" s="36"/>
      <c r="J81" s="36"/>
      <c r="K81" s="36"/>
      <c r="L81" s="36"/>
      <c r="M81" s="36"/>
      <c r="N81" s="36"/>
      <c r="O81" s="36"/>
      <c r="P81" s="36"/>
      <c r="Q81" s="36"/>
    </row>
    <row r="82" spans="1:17" ht="24.95" customHeight="1" x14ac:dyDescent="0.25">
      <c r="A82" s="491" t="s">
        <v>252</v>
      </c>
      <c r="B82" s="492"/>
      <c r="C82" s="492"/>
      <c r="D82" s="492"/>
      <c r="E82" s="492"/>
      <c r="F82" s="492"/>
      <c r="G82" s="492"/>
      <c r="H82" s="493"/>
      <c r="I82" s="36"/>
      <c r="J82" s="36"/>
      <c r="K82" s="36"/>
      <c r="L82" s="36"/>
      <c r="M82" s="36"/>
      <c r="N82" s="36"/>
      <c r="O82" s="36"/>
      <c r="P82" s="36"/>
      <c r="Q82" s="36"/>
    </row>
    <row r="83" spans="1:17" ht="24.95" customHeight="1" x14ac:dyDescent="0.25">
      <c r="A83" s="54" t="s">
        <v>261</v>
      </c>
      <c r="B83" s="494">
        <v>78</v>
      </c>
      <c r="C83" s="492"/>
      <c r="D83" s="492"/>
      <c r="E83" s="492"/>
      <c r="F83" s="492"/>
      <c r="G83" s="492"/>
      <c r="H83" s="493"/>
      <c r="I83" s="36"/>
      <c r="J83" s="36"/>
      <c r="K83" s="36"/>
      <c r="L83" s="36"/>
      <c r="M83" s="36"/>
      <c r="N83" s="36"/>
      <c r="O83" s="36"/>
      <c r="P83" s="36"/>
      <c r="Q83" s="36"/>
    </row>
    <row r="84" spans="1:17" ht="24.95" customHeight="1" x14ac:dyDescent="0.25">
      <c r="A84" s="59" t="s">
        <v>48</v>
      </c>
      <c r="B84" s="495"/>
      <c r="C84" s="496"/>
      <c r="D84" s="496"/>
      <c r="E84" s="496"/>
      <c r="F84" s="496"/>
      <c r="G84" s="496"/>
      <c r="H84" s="497"/>
      <c r="I84" s="36"/>
      <c r="J84" s="36"/>
      <c r="K84" s="36"/>
      <c r="L84" s="36"/>
      <c r="M84" s="36"/>
      <c r="N84" s="36"/>
      <c r="O84" s="36"/>
      <c r="P84" s="36"/>
      <c r="Q84" s="36"/>
    </row>
    <row r="85" spans="1:17" ht="24.95" customHeight="1" x14ac:dyDescent="0.25">
      <c r="A85" s="498" t="s">
        <v>262</v>
      </c>
      <c r="B85" s="488"/>
      <c r="C85" s="488"/>
      <c r="D85" s="488"/>
      <c r="E85" s="56"/>
      <c r="F85" s="60"/>
      <c r="G85" s="61" t="s">
        <v>263</v>
      </c>
      <c r="H85" s="62"/>
      <c r="I85" s="36"/>
      <c r="J85" s="36"/>
      <c r="K85" s="36"/>
      <c r="L85" s="36"/>
      <c r="M85" s="36"/>
      <c r="N85" s="36"/>
      <c r="O85" s="36"/>
      <c r="P85" s="36"/>
      <c r="Q85" s="36"/>
    </row>
    <row r="86" spans="1:17" ht="24.95" customHeight="1" x14ac:dyDescent="0.25">
      <c r="A86" s="63" t="s">
        <v>264</v>
      </c>
      <c r="B86" s="61" t="s">
        <v>11</v>
      </c>
      <c r="C86" s="61" t="s">
        <v>264</v>
      </c>
      <c r="D86" s="61" t="s">
        <v>11</v>
      </c>
      <c r="E86" s="64"/>
      <c r="F86" s="488" t="s">
        <v>265</v>
      </c>
      <c r="G86" s="488"/>
      <c r="H86" s="65" t="s">
        <v>11</v>
      </c>
      <c r="I86" s="36"/>
      <c r="J86" s="36"/>
      <c r="K86" s="36"/>
      <c r="L86" s="36"/>
      <c r="M86" s="36"/>
      <c r="N86" s="36"/>
      <c r="O86" s="36"/>
      <c r="P86" s="36"/>
      <c r="Q86" s="36"/>
    </row>
    <row r="87" spans="1:17" ht="24.95" customHeight="1" x14ac:dyDescent="0.25">
      <c r="A87" s="63" t="s">
        <v>266</v>
      </c>
      <c r="B87" s="61" t="s">
        <v>267</v>
      </c>
      <c r="C87" s="61" t="s">
        <v>268</v>
      </c>
      <c r="D87" s="61" t="s">
        <v>269</v>
      </c>
      <c r="E87" s="64"/>
      <c r="F87" s="488">
        <v>3</v>
      </c>
      <c r="G87" s="488"/>
      <c r="H87" s="66" t="s">
        <v>270</v>
      </c>
      <c r="I87" s="36"/>
      <c r="J87" s="36"/>
      <c r="K87" s="36"/>
      <c r="L87" s="36"/>
      <c r="M87" s="36"/>
      <c r="N87" s="36"/>
      <c r="O87" s="36"/>
      <c r="P87" s="36"/>
      <c r="Q87" s="36"/>
    </row>
    <row r="88" spans="1:17" ht="24.95" customHeight="1" x14ac:dyDescent="0.25">
      <c r="A88" s="63" t="s">
        <v>271</v>
      </c>
      <c r="B88" s="61" t="s">
        <v>272</v>
      </c>
      <c r="C88" s="61" t="s">
        <v>273</v>
      </c>
      <c r="D88" s="61" t="s">
        <v>274</v>
      </c>
      <c r="E88" s="64"/>
      <c r="F88" s="488">
        <v>2</v>
      </c>
      <c r="G88" s="488"/>
      <c r="H88" s="66" t="s">
        <v>275</v>
      </c>
      <c r="I88" s="36"/>
      <c r="J88" s="36"/>
      <c r="K88" s="36"/>
      <c r="L88" s="36"/>
      <c r="M88" s="36"/>
      <c r="N88" s="36"/>
      <c r="O88" s="36"/>
      <c r="P88" s="36"/>
      <c r="Q88" s="36"/>
    </row>
    <row r="89" spans="1:17" ht="24.95" customHeight="1" x14ac:dyDescent="0.25">
      <c r="A89" s="63" t="s">
        <v>276</v>
      </c>
      <c r="B89" s="61" t="s">
        <v>277</v>
      </c>
      <c r="C89" s="61" t="s">
        <v>278</v>
      </c>
      <c r="D89" s="61" t="s">
        <v>279</v>
      </c>
      <c r="E89" s="64"/>
      <c r="F89" s="488">
        <v>1</v>
      </c>
      <c r="G89" s="488"/>
      <c r="H89" s="66" t="s">
        <v>280</v>
      </c>
      <c r="I89" s="36"/>
      <c r="J89" s="36"/>
      <c r="K89" s="36"/>
      <c r="L89" s="36"/>
      <c r="M89" s="36"/>
      <c r="N89" s="36"/>
      <c r="O89" s="36"/>
      <c r="P89" s="36"/>
      <c r="Q89" s="36"/>
    </row>
    <row r="90" spans="1:17" ht="24.95" customHeight="1" x14ac:dyDescent="0.25">
      <c r="A90" s="63" t="s">
        <v>281</v>
      </c>
      <c r="B90" s="61" t="s">
        <v>282</v>
      </c>
      <c r="C90" s="67" t="s">
        <v>283</v>
      </c>
      <c r="D90" s="67" t="s">
        <v>284</v>
      </c>
      <c r="E90" s="68"/>
      <c r="F90" s="489"/>
      <c r="G90" s="490"/>
      <c r="H90" s="65"/>
      <c r="I90" s="36"/>
      <c r="J90" s="36"/>
      <c r="K90" s="36"/>
      <c r="L90" s="36"/>
      <c r="M90" s="36"/>
      <c r="N90" s="36"/>
      <c r="O90" s="36"/>
      <c r="P90" s="36"/>
      <c r="Q90" s="36"/>
    </row>
    <row r="91" spans="1:17" ht="78.75" customHeight="1" thickBot="1" x14ac:dyDescent="0.3">
      <c r="A91" s="481" t="s">
        <v>293</v>
      </c>
      <c r="B91" s="482"/>
      <c r="C91" s="483" t="s">
        <v>292</v>
      </c>
      <c r="D91" s="484"/>
      <c r="E91" s="484"/>
      <c r="F91" s="484"/>
      <c r="G91" s="553" t="s">
        <v>42</v>
      </c>
      <c r="H91" s="554"/>
      <c r="I91" s="36"/>
      <c r="J91" s="36"/>
      <c r="K91" s="36"/>
      <c r="L91" s="36"/>
      <c r="M91" s="36"/>
      <c r="N91" s="36"/>
      <c r="O91" s="36"/>
      <c r="P91" s="36"/>
      <c r="Q91" s="36"/>
    </row>
    <row r="92" spans="1:17" ht="24.95" customHeight="1" thickBot="1" x14ac:dyDescent="0.3">
      <c r="A92" s="36"/>
      <c r="B92" s="36"/>
      <c r="C92" s="36"/>
      <c r="D92" s="36"/>
      <c r="E92" s="36"/>
      <c r="F92" s="36"/>
      <c r="G92" s="69"/>
      <c r="H92" s="69"/>
      <c r="I92" s="36"/>
      <c r="J92" s="36"/>
      <c r="K92" s="36"/>
      <c r="L92" s="36"/>
      <c r="M92" s="36"/>
      <c r="N92" s="36"/>
      <c r="O92" s="36"/>
      <c r="P92" s="36"/>
      <c r="Q92" s="36"/>
    </row>
    <row r="93" spans="1:17" ht="24.95" customHeight="1" x14ac:dyDescent="0.25">
      <c r="A93" s="532" t="s">
        <v>54</v>
      </c>
      <c r="B93" s="533"/>
      <c r="C93" s="533"/>
      <c r="D93" s="533"/>
      <c r="E93" s="533"/>
      <c r="F93" s="533"/>
      <c r="G93" s="533"/>
      <c r="H93" s="534"/>
      <c r="I93" s="36"/>
      <c r="J93" s="36"/>
      <c r="K93" s="36"/>
      <c r="L93" s="36"/>
      <c r="M93" s="36"/>
      <c r="N93" s="36"/>
      <c r="O93" s="36"/>
      <c r="P93" s="36"/>
      <c r="Q93" s="36"/>
    </row>
    <row r="94" spans="1:17" ht="24.95" customHeight="1" x14ac:dyDescent="0.25">
      <c r="A94" s="529" t="s">
        <v>12</v>
      </c>
      <c r="B94" s="530"/>
      <c r="C94" s="530"/>
      <c r="D94" s="530"/>
      <c r="E94" s="530"/>
      <c r="F94" s="530"/>
      <c r="G94" s="530"/>
      <c r="H94" s="531"/>
      <c r="I94" s="36"/>
      <c r="J94" s="36"/>
      <c r="K94" s="36"/>
      <c r="L94" s="36"/>
      <c r="M94" s="36"/>
      <c r="N94" s="36"/>
      <c r="O94" s="36"/>
      <c r="P94" s="36"/>
      <c r="Q94" s="36"/>
    </row>
    <row r="95" spans="1:17" ht="24.95" customHeight="1" x14ac:dyDescent="0.25">
      <c r="A95" s="529" t="s">
        <v>13</v>
      </c>
      <c r="B95" s="530"/>
      <c r="C95" s="530"/>
      <c r="D95" s="530"/>
      <c r="E95" s="530"/>
      <c r="F95" s="530"/>
      <c r="G95" s="530"/>
      <c r="H95" s="531"/>
      <c r="I95" s="36"/>
      <c r="J95" s="36"/>
      <c r="K95" s="36"/>
      <c r="L95" s="36"/>
      <c r="M95" s="36"/>
      <c r="N95" s="36"/>
      <c r="O95" s="36"/>
      <c r="P95" s="36"/>
      <c r="Q95" s="36"/>
    </row>
    <row r="96" spans="1:17" ht="24.95" customHeight="1" x14ac:dyDescent="0.25">
      <c r="A96" s="529" t="s">
        <v>33</v>
      </c>
      <c r="B96" s="530"/>
      <c r="C96" s="530"/>
      <c r="D96" s="530"/>
      <c r="E96" s="530"/>
      <c r="F96" s="530"/>
      <c r="G96" s="530"/>
      <c r="H96" s="531"/>
      <c r="I96" s="36"/>
      <c r="J96" s="36"/>
      <c r="K96" s="36"/>
      <c r="L96" s="36"/>
      <c r="M96" s="36"/>
      <c r="N96" s="36"/>
      <c r="O96" s="36"/>
      <c r="P96" s="36"/>
      <c r="Q96" s="36"/>
    </row>
    <row r="97" spans="1:17" ht="24.95" customHeight="1" x14ac:dyDescent="0.25">
      <c r="A97" s="529" t="s">
        <v>60</v>
      </c>
      <c r="B97" s="530"/>
      <c r="C97" s="530"/>
      <c r="D97" s="530"/>
      <c r="E97" s="530"/>
      <c r="F97" s="530"/>
      <c r="G97" s="530"/>
      <c r="H97" s="531"/>
      <c r="I97" s="36"/>
      <c r="J97" s="36"/>
      <c r="K97" s="36"/>
      <c r="L97" s="36"/>
      <c r="M97" s="36"/>
      <c r="N97" s="36"/>
      <c r="O97" s="36"/>
      <c r="P97" s="36"/>
      <c r="Q97" s="36"/>
    </row>
    <row r="98" spans="1:17" ht="24.95" customHeight="1" x14ac:dyDescent="0.25">
      <c r="A98" s="527" t="s">
        <v>15</v>
      </c>
      <c r="B98" s="528"/>
      <c r="C98" s="525" t="s">
        <v>199</v>
      </c>
      <c r="D98" s="525"/>
      <c r="E98" s="525"/>
      <c r="F98" s="37"/>
      <c r="G98" s="525"/>
      <c r="H98" s="526"/>
      <c r="I98" s="36"/>
      <c r="J98" s="36"/>
      <c r="K98" s="36"/>
      <c r="L98" s="36"/>
      <c r="M98" s="36"/>
      <c r="N98" s="36"/>
      <c r="O98" s="36"/>
      <c r="P98" s="36"/>
      <c r="Q98" s="36"/>
    </row>
    <row r="99" spans="1:17" ht="24.95" customHeight="1" x14ac:dyDescent="0.25">
      <c r="A99" s="527" t="s">
        <v>1</v>
      </c>
      <c r="B99" s="528"/>
      <c r="C99" s="495" t="str">
        <f>'RC PA I'!$B$48</f>
        <v>BRAHAM KOUL</v>
      </c>
      <c r="D99" s="496"/>
      <c r="E99" s="535"/>
      <c r="F99" s="38" t="s">
        <v>34</v>
      </c>
      <c r="G99" s="525">
        <v>3</v>
      </c>
      <c r="H99" s="526"/>
      <c r="I99" s="36"/>
      <c r="J99" s="36"/>
      <c r="K99" s="36"/>
      <c r="L99" s="36"/>
      <c r="M99" s="36"/>
      <c r="N99" s="36"/>
      <c r="O99" s="36"/>
      <c r="P99" s="36"/>
      <c r="Q99" s="36"/>
    </row>
    <row r="100" spans="1:17" ht="24.95" customHeight="1" x14ac:dyDescent="0.25">
      <c r="A100" s="104" t="s">
        <v>35</v>
      </c>
      <c r="B100" s="70"/>
      <c r="C100" s="495" t="str">
        <f>'RC PA I'!$E$49</f>
        <v>DEEPJI BHAT</v>
      </c>
      <c r="D100" s="496"/>
      <c r="E100" s="535"/>
      <c r="F100" s="37"/>
      <c r="G100" s="525"/>
      <c r="H100" s="52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1:17" ht="24.95" customHeight="1" x14ac:dyDescent="0.25">
      <c r="A101" s="104" t="s">
        <v>36</v>
      </c>
      <c r="B101" s="37"/>
      <c r="C101" s="495" t="str">
        <f>'RC PA I'!$B$49</f>
        <v>PURNIMA VASHNAVI</v>
      </c>
      <c r="D101" s="496"/>
      <c r="E101" s="535"/>
      <c r="F101" s="37" t="s">
        <v>37</v>
      </c>
      <c r="G101" s="525">
        <v>1159</v>
      </c>
      <c r="H101" s="52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17" ht="24.95" customHeight="1" x14ac:dyDescent="0.25">
      <c r="A102" s="509" t="s">
        <v>38</v>
      </c>
      <c r="B102" s="510"/>
      <c r="C102" s="510"/>
      <c r="D102" s="510"/>
      <c r="E102" s="510"/>
      <c r="F102" s="510"/>
      <c r="G102" s="510"/>
      <c r="H102" s="511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7" ht="24.95" customHeight="1" x14ac:dyDescent="0.25">
      <c r="A103" s="512" t="s">
        <v>23</v>
      </c>
      <c r="B103" s="504"/>
      <c r="C103" s="504"/>
      <c r="D103" s="504"/>
      <c r="E103" s="504"/>
      <c r="F103" s="504"/>
      <c r="G103" s="504"/>
      <c r="H103" s="505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1:17" ht="24.95" customHeight="1" x14ac:dyDescent="0.25">
      <c r="A104" s="513" t="s">
        <v>0</v>
      </c>
      <c r="B104" s="516" t="s">
        <v>17</v>
      </c>
      <c r="C104" s="519" t="s">
        <v>24</v>
      </c>
      <c r="D104" s="519" t="s">
        <v>39</v>
      </c>
      <c r="E104" s="519" t="s">
        <v>26</v>
      </c>
      <c r="F104" s="519" t="s">
        <v>27</v>
      </c>
      <c r="G104" s="519" t="s">
        <v>28</v>
      </c>
      <c r="H104" s="522" t="s">
        <v>11</v>
      </c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1:17" ht="24.95" customHeight="1" x14ac:dyDescent="0.25">
      <c r="A105" s="514"/>
      <c r="B105" s="517"/>
      <c r="C105" s="520"/>
      <c r="D105" s="520"/>
      <c r="E105" s="520"/>
      <c r="F105" s="520"/>
      <c r="G105" s="520"/>
      <c r="H105" s="523"/>
    </row>
    <row r="106" spans="1:17" ht="24.95" customHeight="1" x14ac:dyDescent="0.25">
      <c r="A106" s="515"/>
      <c r="B106" s="518"/>
      <c r="C106" s="521"/>
      <c r="D106" s="521"/>
      <c r="E106" s="521"/>
      <c r="F106" s="521"/>
      <c r="G106" s="521"/>
      <c r="H106" s="524"/>
    </row>
    <row r="107" spans="1:17" ht="24.95" customHeight="1" x14ac:dyDescent="0.25">
      <c r="A107" s="101">
        <v>1</v>
      </c>
      <c r="B107" s="40" t="s">
        <v>5</v>
      </c>
      <c r="C107" s="49">
        <v>9.75</v>
      </c>
      <c r="D107" s="41" t="s">
        <v>286</v>
      </c>
      <c r="E107" s="42" t="s">
        <v>286</v>
      </c>
      <c r="F107" s="49">
        <v>64</v>
      </c>
      <c r="G107" s="43">
        <f t="shared" ref="G107:G110" si="4">C107+D107+E107+F107</f>
        <v>83.75</v>
      </c>
      <c r="H107" s="102" t="str">
        <f t="shared" ref="H107:H110" si="5">IF(G107&gt;=91,"A1",IF(G107&gt;=81,"A2",IF(G107&gt;=71,"B1",IF(G107&gt;=61,"B2",IF(G107&gt;=51,"C1",IF(G107&gt;=41,"C2",IF(G107&gt;=33,"D","E")))))))</f>
        <v>A2</v>
      </c>
    </row>
    <row r="108" spans="1:17" ht="24.95" customHeight="1" x14ac:dyDescent="0.25">
      <c r="A108" s="101">
        <v>2</v>
      </c>
      <c r="B108" s="40" t="s">
        <v>6</v>
      </c>
      <c r="C108" s="48">
        <v>9.5</v>
      </c>
      <c r="D108" s="46" t="s">
        <v>286</v>
      </c>
      <c r="E108" s="47" t="s">
        <v>286</v>
      </c>
      <c r="F108" s="48">
        <v>65</v>
      </c>
      <c r="G108" s="43">
        <f t="shared" si="4"/>
        <v>84.5</v>
      </c>
      <c r="H108" s="102" t="str">
        <f t="shared" si="5"/>
        <v>A2</v>
      </c>
    </row>
    <row r="109" spans="1:17" ht="24.95" customHeight="1" x14ac:dyDescent="0.25">
      <c r="A109" s="101">
        <v>3</v>
      </c>
      <c r="B109" s="40" t="s">
        <v>7</v>
      </c>
      <c r="C109" s="49">
        <v>8</v>
      </c>
      <c r="D109" s="46" t="s">
        <v>286</v>
      </c>
      <c r="E109" s="47" t="s">
        <v>286</v>
      </c>
      <c r="F109" s="49">
        <v>60</v>
      </c>
      <c r="G109" s="43">
        <f t="shared" si="4"/>
        <v>78</v>
      </c>
      <c r="H109" s="102" t="str">
        <f t="shared" si="5"/>
        <v>B1</v>
      </c>
    </row>
    <row r="110" spans="1:17" ht="24.95" customHeight="1" x14ac:dyDescent="0.25">
      <c r="A110" s="101">
        <v>4</v>
      </c>
      <c r="B110" s="40" t="s">
        <v>8</v>
      </c>
      <c r="C110" s="48">
        <v>6.5</v>
      </c>
      <c r="D110" s="46" t="s">
        <v>288</v>
      </c>
      <c r="E110" s="47" t="s">
        <v>287</v>
      </c>
      <c r="F110" s="48">
        <v>77.5</v>
      </c>
      <c r="G110" s="43">
        <f t="shared" si="4"/>
        <v>92.5</v>
      </c>
      <c r="H110" s="102" t="str">
        <f t="shared" si="5"/>
        <v>A1</v>
      </c>
    </row>
    <row r="111" spans="1:17" ht="24.95" customHeight="1" x14ac:dyDescent="0.25">
      <c r="A111" s="101">
        <v>5</v>
      </c>
      <c r="B111" s="50" t="s">
        <v>40</v>
      </c>
      <c r="C111" s="48"/>
      <c r="D111" s="46"/>
      <c r="E111" s="47"/>
      <c r="F111" s="48">
        <v>47</v>
      </c>
      <c r="G111" s="43">
        <v>47.5</v>
      </c>
      <c r="H111" s="102"/>
    </row>
    <row r="112" spans="1:17" ht="24.95" customHeight="1" x14ac:dyDescent="0.25">
      <c r="A112" s="101">
        <v>6</v>
      </c>
      <c r="B112" s="51" t="s">
        <v>294</v>
      </c>
      <c r="C112" s="52"/>
      <c r="D112" s="52"/>
      <c r="E112" s="52"/>
      <c r="F112" s="44" t="s">
        <v>306</v>
      </c>
      <c r="G112" s="43"/>
      <c r="H112" s="102"/>
    </row>
    <row r="113" spans="1:8" ht="24.95" customHeight="1" x14ac:dyDescent="0.25">
      <c r="A113" s="101">
        <v>7</v>
      </c>
      <c r="B113" s="51" t="s">
        <v>295</v>
      </c>
      <c r="C113" s="52"/>
      <c r="D113" s="52"/>
      <c r="E113" s="52"/>
      <c r="F113" s="48">
        <v>45.5</v>
      </c>
      <c r="G113" s="43"/>
      <c r="H113" s="102"/>
    </row>
    <row r="114" spans="1:8" ht="24.95" customHeight="1" x14ac:dyDescent="0.25">
      <c r="A114" s="103" t="s">
        <v>2</v>
      </c>
      <c r="B114" s="51"/>
      <c r="C114" s="52"/>
      <c r="D114" s="52"/>
      <c r="E114" s="52"/>
      <c r="F114" s="44"/>
      <c r="G114" s="43">
        <f>SUM(G107:G111)</f>
        <v>386.25</v>
      </c>
      <c r="H114" s="102"/>
    </row>
    <row r="115" spans="1:8" ht="24.95" customHeight="1" x14ac:dyDescent="0.25">
      <c r="A115" s="103" t="s">
        <v>41</v>
      </c>
      <c r="B115" s="51"/>
      <c r="C115" s="52"/>
      <c r="D115" s="52"/>
      <c r="E115" s="52"/>
      <c r="F115" s="44"/>
      <c r="G115" s="111">
        <f>(G114/450)*100</f>
        <v>85.833333333333329</v>
      </c>
      <c r="H115" s="102" t="str">
        <f>IF(G115&gt;=91,"A1",IF(G115&gt;=81,"A2",IF(G115&gt;=71,"B1",IF(G115&gt;=61,"B2",IF(G115&gt;=51,"C1",IF(G115&gt;=41,"C2",IF(G115&gt;=33,"D","E")))))))</f>
        <v>A2</v>
      </c>
    </row>
    <row r="116" spans="1:8" ht="24.95" customHeight="1" x14ac:dyDescent="0.25">
      <c r="A116" s="503" t="s">
        <v>327</v>
      </c>
      <c r="B116" s="504"/>
      <c r="C116" s="504"/>
      <c r="D116" s="504"/>
      <c r="E116" s="504"/>
      <c r="F116" s="504"/>
      <c r="G116" s="504"/>
      <c r="H116" s="505"/>
    </row>
    <row r="117" spans="1:8" ht="24.95" customHeight="1" x14ac:dyDescent="0.25">
      <c r="A117" s="506" t="s">
        <v>250</v>
      </c>
      <c r="B117" s="507"/>
      <c r="C117" s="507"/>
      <c r="D117" s="507"/>
      <c r="E117" s="507"/>
      <c r="F117" s="507"/>
      <c r="G117" s="507"/>
      <c r="H117" s="508"/>
    </row>
    <row r="118" spans="1:8" ht="24.95" customHeight="1" x14ac:dyDescent="0.25">
      <c r="A118" s="491" t="s">
        <v>251</v>
      </c>
      <c r="B118" s="492"/>
      <c r="C118" s="492"/>
      <c r="D118" s="492"/>
      <c r="E118" s="492"/>
      <c r="F118" s="492"/>
      <c r="G118" s="492"/>
      <c r="H118" s="493"/>
    </row>
    <row r="119" spans="1:8" ht="24.95" customHeight="1" x14ac:dyDescent="0.25">
      <c r="A119" s="491" t="s">
        <v>252</v>
      </c>
      <c r="B119" s="492"/>
      <c r="C119" s="492"/>
      <c r="D119" s="492"/>
      <c r="E119" s="492"/>
      <c r="F119" s="502"/>
      <c r="G119" s="494" t="s">
        <v>253</v>
      </c>
      <c r="H119" s="493"/>
    </row>
    <row r="120" spans="1:8" ht="24.95" customHeight="1" x14ac:dyDescent="0.25">
      <c r="A120" s="54" t="s">
        <v>254</v>
      </c>
      <c r="B120" s="55"/>
      <c r="C120" s="56"/>
      <c r="D120" s="57"/>
      <c r="E120" s="57"/>
      <c r="F120" s="58"/>
      <c r="G120" s="495" t="s">
        <v>270</v>
      </c>
      <c r="H120" s="497"/>
    </row>
    <row r="121" spans="1:8" ht="24.95" customHeight="1" x14ac:dyDescent="0.25">
      <c r="A121" s="491" t="s">
        <v>255</v>
      </c>
      <c r="B121" s="492"/>
      <c r="C121" s="492"/>
      <c r="D121" s="492"/>
      <c r="E121" s="492"/>
      <c r="F121" s="492"/>
      <c r="G121" s="492"/>
      <c r="H121" s="493"/>
    </row>
    <row r="122" spans="1:8" ht="24.95" customHeight="1" x14ac:dyDescent="0.25">
      <c r="A122" s="491" t="s">
        <v>252</v>
      </c>
      <c r="B122" s="492"/>
      <c r="C122" s="492"/>
      <c r="D122" s="492"/>
      <c r="E122" s="492"/>
      <c r="F122" s="502"/>
      <c r="G122" s="494" t="s">
        <v>253</v>
      </c>
      <c r="H122" s="493"/>
    </row>
    <row r="123" spans="1:8" ht="24.95" customHeight="1" x14ac:dyDescent="0.25">
      <c r="A123" s="499" t="s">
        <v>256</v>
      </c>
      <c r="B123" s="500"/>
      <c r="C123" s="500"/>
      <c r="D123" s="500"/>
      <c r="E123" s="500"/>
      <c r="F123" s="501"/>
      <c r="G123" s="492" t="s">
        <v>275</v>
      </c>
      <c r="H123" s="493"/>
    </row>
    <row r="124" spans="1:8" ht="24.95" customHeight="1" x14ac:dyDescent="0.25">
      <c r="A124" s="499" t="s">
        <v>257</v>
      </c>
      <c r="B124" s="500"/>
      <c r="C124" s="500"/>
      <c r="D124" s="500"/>
      <c r="E124" s="500"/>
      <c r="F124" s="501"/>
      <c r="G124" s="496" t="s">
        <v>270</v>
      </c>
      <c r="H124" s="497"/>
    </row>
    <row r="125" spans="1:8" ht="24.95" customHeight="1" x14ac:dyDescent="0.25">
      <c r="A125" s="499" t="s">
        <v>258</v>
      </c>
      <c r="B125" s="500"/>
      <c r="C125" s="500"/>
      <c r="D125" s="500"/>
      <c r="E125" s="500"/>
      <c r="F125" s="501"/>
      <c r="G125" s="496" t="s">
        <v>270</v>
      </c>
      <c r="H125" s="497"/>
    </row>
    <row r="126" spans="1:8" ht="24.95" customHeight="1" x14ac:dyDescent="0.25">
      <c r="A126" s="499" t="s">
        <v>259</v>
      </c>
      <c r="B126" s="500"/>
      <c r="C126" s="500"/>
      <c r="D126" s="500"/>
      <c r="E126" s="500"/>
      <c r="F126" s="501"/>
      <c r="G126" s="496" t="s">
        <v>270</v>
      </c>
      <c r="H126" s="497"/>
    </row>
    <row r="127" spans="1:8" ht="24.95" customHeight="1" x14ac:dyDescent="0.25">
      <c r="A127" s="491" t="s">
        <v>260</v>
      </c>
      <c r="B127" s="492"/>
      <c r="C127" s="492"/>
      <c r="D127" s="492"/>
      <c r="E127" s="492"/>
      <c r="F127" s="492"/>
      <c r="G127" s="492"/>
      <c r="H127" s="493"/>
    </row>
    <row r="128" spans="1:8" ht="24.95" customHeight="1" x14ac:dyDescent="0.25">
      <c r="A128" s="491" t="s">
        <v>252</v>
      </c>
      <c r="B128" s="492"/>
      <c r="C128" s="492"/>
      <c r="D128" s="492"/>
      <c r="E128" s="492"/>
      <c r="F128" s="492"/>
      <c r="G128" s="492"/>
      <c r="H128" s="493"/>
    </row>
    <row r="129" spans="1:8" ht="24.95" customHeight="1" x14ac:dyDescent="0.25">
      <c r="A129" s="54" t="s">
        <v>261</v>
      </c>
      <c r="B129" s="494">
        <v>80</v>
      </c>
      <c r="C129" s="492"/>
      <c r="D129" s="492"/>
      <c r="E129" s="492"/>
      <c r="F129" s="492"/>
      <c r="G129" s="492"/>
      <c r="H129" s="493"/>
    </row>
    <row r="130" spans="1:8" ht="24.95" customHeight="1" x14ac:dyDescent="0.25">
      <c r="A130" s="59" t="s">
        <v>48</v>
      </c>
      <c r="B130" s="495"/>
      <c r="C130" s="496"/>
      <c r="D130" s="496"/>
      <c r="E130" s="496"/>
      <c r="F130" s="496"/>
      <c r="G130" s="496"/>
      <c r="H130" s="497"/>
    </row>
    <row r="131" spans="1:8" ht="24.95" customHeight="1" x14ac:dyDescent="0.25">
      <c r="A131" s="498" t="s">
        <v>262</v>
      </c>
      <c r="B131" s="488"/>
      <c r="C131" s="488"/>
      <c r="D131" s="488"/>
      <c r="E131" s="56"/>
      <c r="F131" s="60"/>
      <c r="G131" s="61" t="s">
        <v>263</v>
      </c>
      <c r="H131" s="62"/>
    </row>
    <row r="132" spans="1:8" ht="24.95" customHeight="1" x14ac:dyDescent="0.25">
      <c r="A132" s="63" t="s">
        <v>264</v>
      </c>
      <c r="B132" s="61" t="s">
        <v>11</v>
      </c>
      <c r="C132" s="61" t="s">
        <v>264</v>
      </c>
      <c r="D132" s="61" t="s">
        <v>11</v>
      </c>
      <c r="E132" s="64"/>
      <c r="F132" s="488" t="s">
        <v>265</v>
      </c>
      <c r="G132" s="488"/>
      <c r="H132" s="65" t="s">
        <v>11</v>
      </c>
    </row>
    <row r="133" spans="1:8" ht="24.95" customHeight="1" x14ac:dyDescent="0.25">
      <c r="A133" s="63" t="s">
        <v>266</v>
      </c>
      <c r="B133" s="61" t="s">
        <v>267</v>
      </c>
      <c r="C133" s="61" t="s">
        <v>268</v>
      </c>
      <c r="D133" s="61" t="s">
        <v>269</v>
      </c>
      <c r="E133" s="64"/>
      <c r="F133" s="488">
        <v>3</v>
      </c>
      <c r="G133" s="488"/>
      <c r="H133" s="66" t="s">
        <v>270</v>
      </c>
    </row>
    <row r="134" spans="1:8" ht="24.95" customHeight="1" x14ac:dyDescent="0.25">
      <c r="A134" s="63" t="s">
        <v>271</v>
      </c>
      <c r="B134" s="61" t="s">
        <v>272</v>
      </c>
      <c r="C134" s="61" t="s">
        <v>273</v>
      </c>
      <c r="D134" s="61" t="s">
        <v>274</v>
      </c>
      <c r="E134" s="64"/>
      <c r="F134" s="488">
        <v>2</v>
      </c>
      <c r="G134" s="488"/>
      <c r="H134" s="66" t="s">
        <v>275</v>
      </c>
    </row>
    <row r="135" spans="1:8" ht="24.95" customHeight="1" x14ac:dyDescent="0.25">
      <c r="A135" s="63" t="s">
        <v>276</v>
      </c>
      <c r="B135" s="61" t="s">
        <v>277</v>
      </c>
      <c r="C135" s="61" t="s">
        <v>278</v>
      </c>
      <c r="D135" s="61" t="s">
        <v>279</v>
      </c>
      <c r="E135" s="64"/>
      <c r="F135" s="488">
        <v>1</v>
      </c>
      <c r="G135" s="488"/>
      <c r="H135" s="66" t="s">
        <v>280</v>
      </c>
    </row>
    <row r="136" spans="1:8" ht="24.95" customHeight="1" x14ac:dyDescent="0.25">
      <c r="A136" s="63" t="s">
        <v>281</v>
      </c>
      <c r="B136" s="61" t="s">
        <v>282</v>
      </c>
      <c r="C136" s="67" t="s">
        <v>283</v>
      </c>
      <c r="D136" s="67" t="s">
        <v>284</v>
      </c>
      <c r="E136" s="68"/>
      <c r="F136" s="489"/>
      <c r="G136" s="490"/>
      <c r="H136" s="65"/>
    </row>
    <row r="137" spans="1:8" ht="80.25" customHeight="1" thickBot="1" x14ac:dyDescent="0.3">
      <c r="A137" s="481" t="s">
        <v>293</v>
      </c>
      <c r="B137" s="482"/>
      <c r="C137" s="483" t="s">
        <v>292</v>
      </c>
      <c r="D137" s="484"/>
      <c r="E137" s="484"/>
      <c r="F137" s="485"/>
      <c r="G137" s="486" t="s">
        <v>42</v>
      </c>
      <c r="H137" s="487"/>
    </row>
    <row r="138" spans="1:8" ht="24.95" customHeight="1" thickBot="1" x14ac:dyDescent="0.3"/>
    <row r="139" spans="1:8" ht="24.95" customHeight="1" x14ac:dyDescent="0.25">
      <c r="A139" s="532" t="s">
        <v>54</v>
      </c>
      <c r="B139" s="533"/>
      <c r="C139" s="533"/>
      <c r="D139" s="533"/>
      <c r="E139" s="533"/>
      <c r="F139" s="533"/>
      <c r="G139" s="533"/>
      <c r="H139" s="534"/>
    </row>
    <row r="140" spans="1:8" ht="24.95" customHeight="1" x14ac:dyDescent="0.25">
      <c r="A140" s="529" t="s">
        <v>12</v>
      </c>
      <c r="B140" s="530"/>
      <c r="C140" s="530"/>
      <c r="D140" s="530"/>
      <c r="E140" s="530"/>
      <c r="F140" s="530"/>
      <c r="G140" s="530"/>
      <c r="H140" s="531"/>
    </row>
    <row r="141" spans="1:8" ht="24.95" customHeight="1" x14ac:dyDescent="0.25">
      <c r="A141" s="529" t="s">
        <v>13</v>
      </c>
      <c r="B141" s="530"/>
      <c r="C141" s="530"/>
      <c r="D141" s="530"/>
      <c r="E141" s="530"/>
      <c r="F141" s="530"/>
      <c r="G141" s="530"/>
      <c r="H141" s="531"/>
    </row>
    <row r="142" spans="1:8" ht="24.95" customHeight="1" x14ac:dyDescent="0.25">
      <c r="A142" s="529" t="s">
        <v>33</v>
      </c>
      <c r="B142" s="530"/>
      <c r="C142" s="530"/>
      <c r="D142" s="530"/>
      <c r="E142" s="530"/>
      <c r="F142" s="530"/>
      <c r="G142" s="530"/>
      <c r="H142" s="531"/>
    </row>
    <row r="143" spans="1:8" ht="24.95" customHeight="1" x14ac:dyDescent="0.25">
      <c r="A143" s="529" t="s">
        <v>60</v>
      </c>
      <c r="B143" s="530"/>
      <c r="C143" s="530"/>
      <c r="D143" s="530"/>
      <c r="E143" s="530"/>
      <c r="F143" s="530"/>
      <c r="G143" s="530"/>
      <c r="H143" s="531"/>
    </row>
    <row r="144" spans="1:8" ht="24.95" customHeight="1" x14ac:dyDescent="0.25">
      <c r="A144" s="527" t="s">
        <v>15</v>
      </c>
      <c r="B144" s="528"/>
      <c r="C144" s="525" t="s">
        <v>199</v>
      </c>
      <c r="D144" s="525"/>
      <c r="E144" s="525"/>
      <c r="F144" s="37"/>
      <c r="G144" s="525"/>
      <c r="H144" s="526"/>
    </row>
    <row r="145" spans="1:8" ht="24.95" customHeight="1" x14ac:dyDescent="0.25">
      <c r="A145" s="527" t="s">
        <v>1</v>
      </c>
      <c r="B145" s="528"/>
      <c r="C145" s="495" t="str">
        <f>'RC PA I'!$B$68</f>
        <v>DIVYANSHI SHARMA</v>
      </c>
      <c r="D145" s="496"/>
      <c r="E145" s="535"/>
      <c r="F145" s="38" t="s">
        <v>34</v>
      </c>
      <c r="G145" s="525">
        <v>4</v>
      </c>
      <c r="H145" s="526"/>
    </row>
    <row r="146" spans="1:8" ht="24.95" customHeight="1" x14ac:dyDescent="0.25">
      <c r="A146" s="104" t="s">
        <v>35</v>
      </c>
      <c r="B146" s="70"/>
      <c r="C146" s="525" t="str">
        <f>'RC PA I'!$E$69</f>
        <v>LOVE SHARMA</v>
      </c>
      <c r="D146" s="525"/>
      <c r="E146" s="525"/>
      <c r="F146" s="37"/>
      <c r="G146" s="525"/>
      <c r="H146" s="526"/>
    </row>
    <row r="147" spans="1:8" ht="24.95" customHeight="1" x14ac:dyDescent="0.25">
      <c r="A147" s="104" t="s">
        <v>36</v>
      </c>
      <c r="B147" s="37"/>
      <c r="C147" s="495" t="str">
        <f>'RC PA I'!$B$69</f>
        <v>RASHI SHARMA</v>
      </c>
      <c r="D147" s="496"/>
      <c r="E147" s="535"/>
      <c r="F147" s="37" t="s">
        <v>37</v>
      </c>
      <c r="G147" s="525">
        <v>1334</v>
      </c>
      <c r="H147" s="526"/>
    </row>
    <row r="148" spans="1:8" ht="24.95" customHeight="1" x14ac:dyDescent="0.25">
      <c r="A148" s="509" t="s">
        <v>38</v>
      </c>
      <c r="B148" s="510"/>
      <c r="C148" s="510"/>
      <c r="D148" s="510"/>
      <c r="E148" s="510"/>
      <c r="F148" s="510"/>
      <c r="G148" s="510"/>
      <c r="H148" s="511"/>
    </row>
    <row r="149" spans="1:8" ht="24.95" customHeight="1" x14ac:dyDescent="0.25">
      <c r="A149" s="512" t="s">
        <v>23</v>
      </c>
      <c r="B149" s="504"/>
      <c r="C149" s="504"/>
      <c r="D149" s="504"/>
      <c r="E149" s="504"/>
      <c r="F149" s="504"/>
      <c r="G149" s="504"/>
      <c r="H149" s="505"/>
    </row>
    <row r="150" spans="1:8" ht="24.95" customHeight="1" x14ac:dyDescent="0.25">
      <c r="A150" s="513" t="s">
        <v>0</v>
      </c>
      <c r="B150" s="516" t="s">
        <v>17</v>
      </c>
      <c r="C150" s="519" t="s">
        <v>24</v>
      </c>
      <c r="D150" s="519" t="s">
        <v>39</v>
      </c>
      <c r="E150" s="519" t="s">
        <v>26</v>
      </c>
      <c r="F150" s="519" t="s">
        <v>27</v>
      </c>
      <c r="G150" s="519" t="s">
        <v>28</v>
      </c>
      <c r="H150" s="522" t="s">
        <v>11</v>
      </c>
    </row>
    <row r="151" spans="1:8" ht="24.95" customHeight="1" x14ac:dyDescent="0.25">
      <c r="A151" s="514"/>
      <c r="B151" s="517"/>
      <c r="C151" s="520"/>
      <c r="D151" s="520"/>
      <c r="E151" s="520"/>
      <c r="F151" s="520"/>
      <c r="G151" s="520"/>
      <c r="H151" s="523"/>
    </row>
    <row r="152" spans="1:8" ht="24.95" customHeight="1" x14ac:dyDescent="0.25">
      <c r="A152" s="515"/>
      <c r="B152" s="518"/>
      <c r="C152" s="521"/>
      <c r="D152" s="521"/>
      <c r="E152" s="521"/>
      <c r="F152" s="521"/>
      <c r="G152" s="521"/>
      <c r="H152" s="524"/>
    </row>
    <row r="153" spans="1:8" ht="24.95" customHeight="1" x14ac:dyDescent="0.25">
      <c r="A153" s="101">
        <v>1</v>
      </c>
      <c r="B153" s="40" t="s">
        <v>5</v>
      </c>
      <c r="C153" s="49">
        <v>9.75</v>
      </c>
      <c r="D153" s="41" t="s">
        <v>286</v>
      </c>
      <c r="E153" s="42" t="s">
        <v>286</v>
      </c>
      <c r="F153" s="49">
        <v>74.5</v>
      </c>
      <c r="G153" s="43">
        <f t="shared" ref="G153:G156" si="6">C153+D153+E153+F153</f>
        <v>94.25</v>
      </c>
      <c r="H153" s="102" t="str">
        <f t="shared" ref="H153:H156" si="7">IF(G153&gt;=91,"A1",IF(G153&gt;=81,"A2",IF(G153&gt;=71,"B1",IF(G153&gt;=61,"B2",IF(G153&gt;=51,"C1",IF(G153&gt;=41,"C2",IF(G153&gt;=33,"D","E")))))))</f>
        <v>A1</v>
      </c>
    </row>
    <row r="154" spans="1:8" ht="24.95" customHeight="1" x14ac:dyDescent="0.25">
      <c r="A154" s="101">
        <v>2</v>
      </c>
      <c r="B154" s="40" t="s">
        <v>6</v>
      </c>
      <c r="C154" s="48">
        <v>9.25</v>
      </c>
      <c r="D154" s="46" t="s">
        <v>286</v>
      </c>
      <c r="E154" s="47" t="s">
        <v>286</v>
      </c>
      <c r="F154" s="48">
        <v>73</v>
      </c>
      <c r="G154" s="43">
        <f t="shared" si="6"/>
        <v>92.25</v>
      </c>
      <c r="H154" s="102" t="str">
        <f t="shared" si="7"/>
        <v>A1</v>
      </c>
    </row>
    <row r="155" spans="1:8" ht="24.95" customHeight="1" x14ac:dyDescent="0.25">
      <c r="A155" s="101">
        <v>3</v>
      </c>
      <c r="B155" s="40" t="s">
        <v>7</v>
      </c>
      <c r="C155" s="49">
        <v>7.5</v>
      </c>
      <c r="D155" s="46" t="s">
        <v>286</v>
      </c>
      <c r="E155" s="47" t="s">
        <v>286</v>
      </c>
      <c r="F155" s="49">
        <v>68.5</v>
      </c>
      <c r="G155" s="43">
        <f t="shared" si="6"/>
        <v>86</v>
      </c>
      <c r="H155" s="102" t="str">
        <f t="shared" si="7"/>
        <v>A2</v>
      </c>
    </row>
    <row r="156" spans="1:8" ht="24.95" customHeight="1" x14ac:dyDescent="0.25">
      <c r="A156" s="101">
        <v>4</v>
      </c>
      <c r="B156" s="40" t="s">
        <v>8</v>
      </c>
      <c r="C156" s="48">
        <v>9.75</v>
      </c>
      <c r="D156" s="46" t="s">
        <v>286</v>
      </c>
      <c r="E156" s="47" t="s">
        <v>286</v>
      </c>
      <c r="F156" s="48">
        <v>77</v>
      </c>
      <c r="G156" s="43">
        <f t="shared" si="6"/>
        <v>96.75</v>
      </c>
      <c r="H156" s="102" t="str">
        <f t="shared" si="7"/>
        <v>A1</v>
      </c>
    </row>
    <row r="157" spans="1:8" ht="24.95" customHeight="1" x14ac:dyDescent="0.25">
      <c r="A157" s="101">
        <v>5</v>
      </c>
      <c r="B157" s="50" t="s">
        <v>40</v>
      </c>
      <c r="C157" s="48"/>
      <c r="D157" s="46"/>
      <c r="E157" s="47"/>
      <c r="F157" s="48"/>
      <c r="G157" s="74">
        <v>45</v>
      </c>
      <c r="H157" s="102"/>
    </row>
    <row r="158" spans="1:8" ht="24.95" customHeight="1" x14ac:dyDescent="0.25">
      <c r="A158" s="101">
        <v>6</v>
      </c>
      <c r="B158" s="51" t="s">
        <v>294</v>
      </c>
      <c r="C158" s="52"/>
      <c r="D158" s="52"/>
      <c r="E158" s="52"/>
      <c r="F158" s="75">
        <v>48</v>
      </c>
      <c r="G158" s="76"/>
      <c r="H158" s="108"/>
    </row>
    <row r="159" spans="1:8" ht="24.95" customHeight="1" x14ac:dyDescent="0.25">
      <c r="A159" s="101">
        <v>7</v>
      </c>
      <c r="B159" s="51" t="s">
        <v>295</v>
      </c>
      <c r="C159" s="52"/>
      <c r="D159" s="52"/>
      <c r="E159" s="52"/>
      <c r="F159" s="75">
        <v>49</v>
      </c>
      <c r="G159" s="76"/>
      <c r="H159" s="108"/>
    </row>
    <row r="160" spans="1:8" ht="24.95" customHeight="1" x14ac:dyDescent="0.25">
      <c r="A160" s="103" t="s">
        <v>2</v>
      </c>
      <c r="B160" s="51"/>
      <c r="C160" s="52"/>
      <c r="D160" s="52"/>
      <c r="E160" s="52"/>
      <c r="F160" s="44"/>
      <c r="G160" s="43">
        <f>SUM(G153:G157)</f>
        <v>414.25</v>
      </c>
      <c r="H160" s="102"/>
    </row>
    <row r="161" spans="1:8" ht="24.95" customHeight="1" x14ac:dyDescent="0.25">
      <c r="A161" s="103" t="s">
        <v>41</v>
      </c>
      <c r="B161" s="51"/>
      <c r="C161" s="52"/>
      <c r="D161" s="52"/>
      <c r="E161" s="52"/>
      <c r="F161" s="44"/>
      <c r="G161" s="111">
        <f>(G160/450)*100</f>
        <v>92.055555555555557</v>
      </c>
      <c r="H161" s="102" t="str">
        <f>IF(G161&gt;=91,"A1",IF(G161&gt;=81,"A2",IF(G161&gt;=71,"B1",IF(G161&gt;=61,"B2",IF(G161&gt;=51,"C1",IF(G161&gt;=41,"C2",IF(G161&gt;=33,"D","E")))))))</f>
        <v>A1</v>
      </c>
    </row>
    <row r="162" spans="1:8" ht="24.95" customHeight="1" x14ac:dyDescent="0.25">
      <c r="A162" s="503" t="s">
        <v>328</v>
      </c>
      <c r="B162" s="504"/>
      <c r="C162" s="504"/>
      <c r="D162" s="504"/>
      <c r="E162" s="504"/>
      <c r="F162" s="504"/>
      <c r="G162" s="504"/>
      <c r="H162" s="505"/>
    </row>
    <row r="163" spans="1:8" ht="24.95" customHeight="1" x14ac:dyDescent="0.25">
      <c r="A163" s="506" t="s">
        <v>250</v>
      </c>
      <c r="B163" s="507"/>
      <c r="C163" s="507"/>
      <c r="D163" s="507"/>
      <c r="E163" s="507"/>
      <c r="F163" s="507"/>
      <c r="G163" s="507"/>
      <c r="H163" s="508"/>
    </row>
    <row r="164" spans="1:8" ht="24.95" customHeight="1" x14ac:dyDescent="0.25">
      <c r="A164" s="491" t="s">
        <v>251</v>
      </c>
      <c r="B164" s="492"/>
      <c r="C164" s="492"/>
      <c r="D164" s="492"/>
      <c r="E164" s="492"/>
      <c r="F164" s="492"/>
      <c r="G164" s="492"/>
      <c r="H164" s="493"/>
    </row>
    <row r="165" spans="1:8" ht="24.95" customHeight="1" x14ac:dyDescent="0.25">
      <c r="A165" s="491" t="s">
        <v>252</v>
      </c>
      <c r="B165" s="492"/>
      <c r="C165" s="492"/>
      <c r="D165" s="492"/>
      <c r="E165" s="492"/>
      <c r="F165" s="502"/>
      <c r="G165" s="494" t="s">
        <v>253</v>
      </c>
      <c r="H165" s="493"/>
    </row>
    <row r="166" spans="1:8" ht="24.95" customHeight="1" x14ac:dyDescent="0.25">
      <c r="A166" s="54" t="s">
        <v>254</v>
      </c>
      <c r="B166" s="55"/>
      <c r="C166" s="56"/>
      <c r="D166" s="57"/>
      <c r="E166" s="57"/>
      <c r="F166" s="58"/>
      <c r="G166" s="495" t="s">
        <v>270</v>
      </c>
      <c r="H166" s="497"/>
    </row>
    <row r="167" spans="1:8" ht="24.95" customHeight="1" x14ac:dyDescent="0.25">
      <c r="A167" s="491" t="s">
        <v>255</v>
      </c>
      <c r="B167" s="492"/>
      <c r="C167" s="492"/>
      <c r="D167" s="492"/>
      <c r="E167" s="492"/>
      <c r="F167" s="492"/>
      <c r="G167" s="492"/>
      <c r="H167" s="493"/>
    </row>
    <row r="168" spans="1:8" ht="24.95" customHeight="1" x14ac:dyDescent="0.25">
      <c r="A168" s="491" t="s">
        <v>252</v>
      </c>
      <c r="B168" s="492"/>
      <c r="C168" s="492"/>
      <c r="D168" s="492"/>
      <c r="E168" s="492"/>
      <c r="F168" s="502"/>
      <c r="G168" s="494" t="s">
        <v>253</v>
      </c>
      <c r="H168" s="493"/>
    </row>
    <row r="169" spans="1:8" ht="24.95" customHeight="1" x14ac:dyDescent="0.25">
      <c r="A169" s="499" t="s">
        <v>256</v>
      </c>
      <c r="B169" s="500"/>
      <c r="C169" s="500"/>
      <c r="D169" s="500"/>
      <c r="E169" s="500"/>
      <c r="F169" s="501"/>
      <c r="G169" s="492" t="s">
        <v>275</v>
      </c>
      <c r="H169" s="493"/>
    </row>
    <row r="170" spans="1:8" ht="24.95" customHeight="1" x14ac:dyDescent="0.25">
      <c r="A170" s="499" t="s">
        <v>257</v>
      </c>
      <c r="B170" s="500"/>
      <c r="C170" s="500"/>
      <c r="D170" s="500"/>
      <c r="E170" s="500"/>
      <c r="F170" s="501"/>
      <c r="G170" s="496" t="s">
        <v>270</v>
      </c>
      <c r="H170" s="497"/>
    </row>
    <row r="171" spans="1:8" ht="24.95" customHeight="1" x14ac:dyDescent="0.25">
      <c r="A171" s="499" t="s">
        <v>258</v>
      </c>
      <c r="B171" s="500"/>
      <c r="C171" s="500"/>
      <c r="D171" s="500"/>
      <c r="E171" s="500"/>
      <c r="F171" s="501"/>
      <c r="G171" s="496" t="s">
        <v>270</v>
      </c>
      <c r="H171" s="497"/>
    </row>
    <row r="172" spans="1:8" ht="24.95" customHeight="1" x14ac:dyDescent="0.25">
      <c r="A172" s="499" t="s">
        <v>259</v>
      </c>
      <c r="B172" s="500"/>
      <c r="C172" s="500"/>
      <c r="D172" s="500"/>
      <c r="E172" s="500"/>
      <c r="F172" s="501"/>
      <c r="G172" s="496" t="s">
        <v>270</v>
      </c>
      <c r="H172" s="497"/>
    </row>
    <row r="173" spans="1:8" ht="24.95" customHeight="1" x14ac:dyDescent="0.25">
      <c r="A173" s="491" t="s">
        <v>260</v>
      </c>
      <c r="B173" s="492"/>
      <c r="C173" s="492"/>
      <c r="D173" s="492"/>
      <c r="E173" s="492"/>
      <c r="F173" s="492"/>
      <c r="G173" s="492"/>
      <c r="H173" s="493"/>
    </row>
    <row r="174" spans="1:8" ht="24.95" customHeight="1" x14ac:dyDescent="0.25">
      <c r="A174" s="491" t="s">
        <v>252</v>
      </c>
      <c r="B174" s="492"/>
      <c r="C174" s="492"/>
      <c r="D174" s="492"/>
      <c r="E174" s="492"/>
      <c r="F174" s="492"/>
      <c r="G174" s="492"/>
      <c r="H174" s="493"/>
    </row>
    <row r="175" spans="1:8" ht="24.95" customHeight="1" x14ac:dyDescent="0.25">
      <c r="A175" s="54" t="s">
        <v>261</v>
      </c>
      <c r="B175" s="494">
        <v>87</v>
      </c>
      <c r="C175" s="492"/>
      <c r="D175" s="492"/>
      <c r="E175" s="492"/>
      <c r="F175" s="492"/>
      <c r="G175" s="492"/>
      <c r="H175" s="493"/>
    </row>
    <row r="176" spans="1:8" ht="24.95" customHeight="1" x14ac:dyDescent="0.25">
      <c r="A176" s="59" t="s">
        <v>48</v>
      </c>
      <c r="B176" s="495"/>
      <c r="C176" s="496"/>
      <c r="D176" s="496"/>
      <c r="E176" s="496"/>
      <c r="F176" s="496"/>
      <c r="G176" s="496"/>
      <c r="H176" s="497"/>
    </row>
    <row r="177" spans="1:8" ht="24.95" customHeight="1" x14ac:dyDescent="0.25">
      <c r="A177" s="498" t="s">
        <v>262</v>
      </c>
      <c r="B177" s="488"/>
      <c r="C177" s="488"/>
      <c r="D177" s="488"/>
      <c r="E177" s="56"/>
      <c r="F177" s="60"/>
      <c r="G177" s="61" t="s">
        <v>263</v>
      </c>
      <c r="H177" s="62"/>
    </row>
    <row r="178" spans="1:8" ht="24.95" customHeight="1" x14ac:dyDescent="0.25">
      <c r="A178" s="63" t="s">
        <v>264</v>
      </c>
      <c r="B178" s="61" t="s">
        <v>11</v>
      </c>
      <c r="C178" s="61" t="s">
        <v>264</v>
      </c>
      <c r="D178" s="61" t="s">
        <v>11</v>
      </c>
      <c r="E178" s="64"/>
      <c r="F178" s="488" t="s">
        <v>265</v>
      </c>
      <c r="G178" s="488"/>
      <c r="H178" s="65" t="s">
        <v>11</v>
      </c>
    </row>
    <row r="179" spans="1:8" ht="24.95" customHeight="1" x14ac:dyDescent="0.25">
      <c r="A179" s="63" t="s">
        <v>266</v>
      </c>
      <c r="B179" s="61" t="s">
        <v>267</v>
      </c>
      <c r="C179" s="61" t="s">
        <v>268</v>
      </c>
      <c r="D179" s="61" t="s">
        <v>269</v>
      </c>
      <c r="E179" s="64"/>
      <c r="F179" s="488">
        <v>3</v>
      </c>
      <c r="G179" s="488"/>
      <c r="H179" s="66" t="s">
        <v>270</v>
      </c>
    </row>
    <row r="180" spans="1:8" ht="24.95" customHeight="1" x14ac:dyDescent="0.25">
      <c r="A180" s="63" t="s">
        <v>271</v>
      </c>
      <c r="B180" s="61" t="s">
        <v>272</v>
      </c>
      <c r="C180" s="61" t="s">
        <v>273</v>
      </c>
      <c r="D180" s="61" t="s">
        <v>274</v>
      </c>
      <c r="E180" s="64"/>
      <c r="F180" s="488">
        <v>2</v>
      </c>
      <c r="G180" s="488"/>
      <c r="H180" s="66" t="s">
        <v>275</v>
      </c>
    </row>
    <row r="181" spans="1:8" ht="24.95" customHeight="1" x14ac:dyDescent="0.25">
      <c r="A181" s="63" t="s">
        <v>276</v>
      </c>
      <c r="B181" s="61" t="s">
        <v>277</v>
      </c>
      <c r="C181" s="61" t="s">
        <v>278</v>
      </c>
      <c r="D181" s="61" t="s">
        <v>279</v>
      </c>
      <c r="E181" s="64"/>
      <c r="F181" s="488">
        <v>1</v>
      </c>
      <c r="G181" s="488"/>
      <c r="H181" s="66" t="s">
        <v>280</v>
      </c>
    </row>
    <row r="182" spans="1:8" ht="24.95" customHeight="1" x14ac:dyDescent="0.25">
      <c r="A182" s="63" t="s">
        <v>281</v>
      </c>
      <c r="B182" s="61" t="s">
        <v>282</v>
      </c>
      <c r="C182" s="67" t="s">
        <v>283</v>
      </c>
      <c r="D182" s="67" t="s">
        <v>284</v>
      </c>
      <c r="E182" s="68"/>
      <c r="F182" s="489"/>
      <c r="G182" s="490"/>
      <c r="H182" s="65"/>
    </row>
    <row r="183" spans="1:8" ht="96" customHeight="1" thickBot="1" x14ac:dyDescent="0.3">
      <c r="A183" s="481" t="s">
        <v>293</v>
      </c>
      <c r="B183" s="482"/>
      <c r="C183" s="483" t="s">
        <v>292</v>
      </c>
      <c r="D183" s="484"/>
      <c r="E183" s="484"/>
      <c r="F183" s="485"/>
      <c r="G183" s="486" t="s">
        <v>42</v>
      </c>
      <c r="H183" s="487"/>
    </row>
    <row r="184" spans="1:8" ht="24.95" customHeight="1" thickBot="1" x14ac:dyDescent="0.3"/>
    <row r="185" spans="1:8" ht="24.95" customHeight="1" x14ac:dyDescent="0.25">
      <c r="A185" s="532" t="s">
        <v>54</v>
      </c>
      <c r="B185" s="533"/>
      <c r="C185" s="533"/>
      <c r="D185" s="533"/>
      <c r="E185" s="533"/>
      <c r="F185" s="533"/>
      <c r="G185" s="533"/>
      <c r="H185" s="534"/>
    </row>
    <row r="186" spans="1:8" ht="24.95" customHeight="1" x14ac:dyDescent="0.25">
      <c r="A186" s="529" t="s">
        <v>12</v>
      </c>
      <c r="B186" s="530"/>
      <c r="C186" s="530"/>
      <c r="D186" s="530"/>
      <c r="E186" s="530"/>
      <c r="F186" s="530"/>
      <c r="G186" s="530"/>
      <c r="H186" s="531"/>
    </row>
    <row r="187" spans="1:8" ht="24.95" customHeight="1" x14ac:dyDescent="0.25">
      <c r="A187" s="529" t="s">
        <v>13</v>
      </c>
      <c r="B187" s="530"/>
      <c r="C187" s="530"/>
      <c r="D187" s="530"/>
      <c r="E187" s="530"/>
      <c r="F187" s="530"/>
      <c r="G187" s="530"/>
      <c r="H187" s="531"/>
    </row>
    <row r="188" spans="1:8" ht="24.95" customHeight="1" x14ac:dyDescent="0.25">
      <c r="A188" s="529" t="s">
        <v>33</v>
      </c>
      <c r="B188" s="530"/>
      <c r="C188" s="530"/>
      <c r="D188" s="530"/>
      <c r="E188" s="530"/>
      <c r="F188" s="530"/>
      <c r="G188" s="530"/>
      <c r="H188" s="531"/>
    </row>
    <row r="189" spans="1:8" ht="24.95" customHeight="1" x14ac:dyDescent="0.25">
      <c r="A189" s="529" t="s">
        <v>60</v>
      </c>
      <c r="B189" s="530"/>
      <c r="C189" s="530"/>
      <c r="D189" s="530"/>
      <c r="E189" s="530"/>
      <c r="F189" s="530"/>
      <c r="G189" s="530"/>
      <c r="H189" s="531"/>
    </row>
    <row r="190" spans="1:8" ht="24.95" customHeight="1" x14ac:dyDescent="0.25">
      <c r="A190" s="527" t="s">
        <v>15</v>
      </c>
      <c r="B190" s="528"/>
      <c r="C190" s="525" t="s">
        <v>199</v>
      </c>
      <c r="D190" s="525"/>
      <c r="E190" s="525"/>
      <c r="F190" s="37"/>
      <c r="G190" s="525"/>
      <c r="H190" s="526"/>
    </row>
    <row r="191" spans="1:8" ht="24.95" customHeight="1" x14ac:dyDescent="0.25">
      <c r="A191" s="527" t="s">
        <v>1</v>
      </c>
      <c r="B191" s="528"/>
      <c r="C191" s="525" t="str">
        <f>'RC PA I'!$B$88</f>
        <v>GUNNIT SINGH CHHABRA</v>
      </c>
      <c r="D191" s="525"/>
      <c r="E191" s="525"/>
      <c r="F191" s="38" t="s">
        <v>34</v>
      </c>
      <c r="G191" s="525">
        <v>5</v>
      </c>
      <c r="H191" s="526"/>
    </row>
    <row r="192" spans="1:8" ht="24.95" customHeight="1" x14ac:dyDescent="0.25">
      <c r="A192" s="104" t="s">
        <v>35</v>
      </c>
      <c r="B192" s="70"/>
      <c r="C192" s="525" t="str">
        <f>'RC PA I'!$E$89</f>
        <v>KAVINDERJEET CHHABRA</v>
      </c>
      <c r="D192" s="525"/>
      <c r="E192" s="525"/>
      <c r="F192" s="37"/>
      <c r="G192" s="525"/>
      <c r="H192" s="526"/>
    </row>
    <row r="193" spans="1:8" ht="24.95" customHeight="1" x14ac:dyDescent="0.25">
      <c r="A193" s="104" t="s">
        <v>36</v>
      </c>
      <c r="B193" s="37"/>
      <c r="C193" s="495" t="str">
        <f>'RC PA I'!$B$89</f>
        <v>PRABHJYOTE KOUR CHHABRA</v>
      </c>
      <c r="D193" s="496"/>
      <c r="E193" s="535"/>
      <c r="F193" s="37" t="s">
        <v>37</v>
      </c>
      <c r="G193" s="525">
        <v>1131</v>
      </c>
      <c r="H193" s="526"/>
    </row>
    <row r="194" spans="1:8" ht="24.95" customHeight="1" x14ac:dyDescent="0.25">
      <c r="A194" s="509" t="s">
        <v>38</v>
      </c>
      <c r="B194" s="510"/>
      <c r="C194" s="510"/>
      <c r="D194" s="510"/>
      <c r="E194" s="510"/>
      <c r="F194" s="510"/>
      <c r="G194" s="510"/>
      <c r="H194" s="511"/>
    </row>
    <row r="195" spans="1:8" ht="24.95" customHeight="1" x14ac:dyDescent="0.25">
      <c r="A195" s="512" t="s">
        <v>23</v>
      </c>
      <c r="B195" s="504"/>
      <c r="C195" s="504"/>
      <c r="D195" s="504"/>
      <c r="E195" s="504"/>
      <c r="F195" s="504"/>
      <c r="G195" s="504"/>
      <c r="H195" s="505"/>
    </row>
    <row r="196" spans="1:8" ht="24.95" customHeight="1" x14ac:dyDescent="0.25">
      <c r="A196" s="513" t="s">
        <v>0</v>
      </c>
      <c r="B196" s="516" t="s">
        <v>17</v>
      </c>
      <c r="C196" s="519" t="s">
        <v>24</v>
      </c>
      <c r="D196" s="519" t="s">
        <v>39</v>
      </c>
      <c r="E196" s="519" t="s">
        <v>26</v>
      </c>
      <c r="F196" s="519" t="s">
        <v>27</v>
      </c>
      <c r="G196" s="519" t="s">
        <v>28</v>
      </c>
      <c r="H196" s="522" t="s">
        <v>11</v>
      </c>
    </row>
    <row r="197" spans="1:8" ht="24.95" customHeight="1" x14ac:dyDescent="0.25">
      <c r="A197" s="514"/>
      <c r="B197" s="517"/>
      <c r="C197" s="520"/>
      <c r="D197" s="520"/>
      <c r="E197" s="520"/>
      <c r="F197" s="520"/>
      <c r="G197" s="520"/>
      <c r="H197" s="523"/>
    </row>
    <row r="198" spans="1:8" ht="24.95" customHeight="1" x14ac:dyDescent="0.25">
      <c r="A198" s="515"/>
      <c r="B198" s="518"/>
      <c r="C198" s="521"/>
      <c r="D198" s="521"/>
      <c r="E198" s="521"/>
      <c r="F198" s="521"/>
      <c r="G198" s="521"/>
      <c r="H198" s="524"/>
    </row>
    <row r="199" spans="1:8" ht="24.95" customHeight="1" x14ac:dyDescent="0.25">
      <c r="A199" s="101">
        <v>1</v>
      </c>
      <c r="B199" s="40" t="s">
        <v>5</v>
      </c>
      <c r="C199" s="49">
        <v>9.75</v>
      </c>
      <c r="D199" s="41" t="s">
        <v>286</v>
      </c>
      <c r="E199" s="42" t="s">
        <v>286</v>
      </c>
      <c r="F199" s="49">
        <v>79</v>
      </c>
      <c r="G199" s="43">
        <f t="shared" ref="G199:G202" si="8">C199+D199+E199+F199</f>
        <v>98.75</v>
      </c>
      <c r="H199" s="102" t="str">
        <f t="shared" ref="H199:H202" si="9">IF(G199&gt;=91,"A1",IF(G199&gt;=81,"A2",IF(G199&gt;=71,"B1",IF(G199&gt;=61,"B2",IF(G199&gt;=51,"C1",IF(G199&gt;=41,"C2",IF(G199&gt;=33,"D","E")))))))</f>
        <v>A1</v>
      </c>
    </row>
    <row r="200" spans="1:8" ht="24.95" customHeight="1" x14ac:dyDescent="0.25">
      <c r="A200" s="101">
        <v>2</v>
      </c>
      <c r="B200" s="40" t="s">
        <v>6</v>
      </c>
      <c r="C200" s="48">
        <v>9.5</v>
      </c>
      <c r="D200" s="46" t="s">
        <v>286</v>
      </c>
      <c r="E200" s="47" t="s">
        <v>286</v>
      </c>
      <c r="F200" s="48">
        <v>73</v>
      </c>
      <c r="G200" s="43">
        <f t="shared" si="8"/>
        <v>92.5</v>
      </c>
      <c r="H200" s="102" t="str">
        <f t="shared" si="9"/>
        <v>A1</v>
      </c>
    </row>
    <row r="201" spans="1:8" ht="24.95" customHeight="1" x14ac:dyDescent="0.25">
      <c r="A201" s="101">
        <v>3</v>
      </c>
      <c r="B201" s="40" t="s">
        <v>7</v>
      </c>
      <c r="C201" s="49">
        <v>10</v>
      </c>
      <c r="D201" s="46" t="s">
        <v>286</v>
      </c>
      <c r="E201" s="47" t="s">
        <v>286</v>
      </c>
      <c r="F201" s="49">
        <v>74</v>
      </c>
      <c r="G201" s="43">
        <f t="shared" si="8"/>
        <v>94</v>
      </c>
      <c r="H201" s="102" t="str">
        <f t="shared" si="9"/>
        <v>A1</v>
      </c>
    </row>
    <row r="202" spans="1:8" ht="24.95" customHeight="1" x14ac:dyDescent="0.25">
      <c r="A202" s="101">
        <v>4</v>
      </c>
      <c r="B202" s="40" t="s">
        <v>8</v>
      </c>
      <c r="C202" s="48">
        <v>9.75</v>
      </c>
      <c r="D202" s="46" t="s">
        <v>288</v>
      </c>
      <c r="E202" s="47" t="s">
        <v>288</v>
      </c>
      <c r="F202" s="48">
        <v>72</v>
      </c>
      <c r="G202" s="43">
        <f t="shared" si="8"/>
        <v>90.75</v>
      </c>
      <c r="H202" s="102" t="str">
        <f t="shared" si="9"/>
        <v>A2</v>
      </c>
    </row>
    <row r="203" spans="1:8" ht="24.95" customHeight="1" x14ac:dyDescent="0.25">
      <c r="A203" s="101">
        <v>5</v>
      </c>
      <c r="B203" s="50" t="s">
        <v>40</v>
      </c>
      <c r="C203" s="48"/>
      <c r="D203" s="46"/>
      <c r="E203" s="47"/>
      <c r="F203" s="48"/>
      <c r="G203" s="43">
        <v>49</v>
      </c>
      <c r="H203" s="102"/>
    </row>
    <row r="204" spans="1:8" ht="24.95" customHeight="1" x14ac:dyDescent="0.25">
      <c r="A204" s="101">
        <v>6</v>
      </c>
      <c r="B204" s="51" t="s">
        <v>294</v>
      </c>
      <c r="C204" s="52"/>
      <c r="D204" s="52"/>
      <c r="E204" s="52"/>
      <c r="F204" s="44" t="s">
        <v>307</v>
      </c>
      <c r="G204" s="43"/>
      <c r="H204" s="102"/>
    </row>
    <row r="205" spans="1:8" ht="24.95" customHeight="1" x14ac:dyDescent="0.25">
      <c r="A205" s="101">
        <v>7</v>
      </c>
      <c r="B205" s="51" t="s">
        <v>295</v>
      </c>
      <c r="C205" s="52"/>
      <c r="D205" s="52"/>
      <c r="E205" s="52"/>
      <c r="F205" s="44" t="s">
        <v>307</v>
      </c>
      <c r="G205" s="43"/>
      <c r="H205" s="102"/>
    </row>
    <row r="206" spans="1:8" ht="24.95" customHeight="1" x14ac:dyDescent="0.25">
      <c r="A206" s="103" t="s">
        <v>2</v>
      </c>
      <c r="B206" s="51"/>
      <c r="C206" s="52"/>
      <c r="D206" s="52"/>
      <c r="E206" s="52"/>
      <c r="F206" s="44"/>
      <c r="G206" s="43">
        <f>SUM(G199:G203)</f>
        <v>425</v>
      </c>
      <c r="H206" s="102"/>
    </row>
    <row r="207" spans="1:8" ht="24.95" customHeight="1" x14ac:dyDescent="0.25">
      <c r="A207" s="103" t="s">
        <v>41</v>
      </c>
      <c r="B207" s="51"/>
      <c r="C207" s="52"/>
      <c r="D207" s="52"/>
      <c r="E207" s="52"/>
      <c r="F207" s="44"/>
      <c r="G207" s="111">
        <f>(G206/450)*100</f>
        <v>94.444444444444443</v>
      </c>
      <c r="H207" s="102" t="str">
        <f>IF(G207&gt;=91,"A1",IF(G207&gt;=81,"A2",IF(G207&gt;=71,"B1",IF(G207&gt;=61,"B2",IF(G207&gt;=51,"C1",IF(G207&gt;=41,"C2",IF(G207&gt;=33,"D","E")))))))</f>
        <v>A1</v>
      </c>
    </row>
    <row r="208" spans="1:8" ht="24.95" customHeight="1" x14ac:dyDescent="0.25">
      <c r="A208" s="503" t="s">
        <v>329</v>
      </c>
      <c r="B208" s="504"/>
      <c r="C208" s="504"/>
      <c r="D208" s="504"/>
      <c r="E208" s="504"/>
      <c r="F208" s="504"/>
      <c r="G208" s="504"/>
      <c r="H208" s="505"/>
    </row>
    <row r="209" spans="1:8" ht="24.95" customHeight="1" x14ac:dyDescent="0.25">
      <c r="A209" s="506" t="s">
        <v>250</v>
      </c>
      <c r="B209" s="507"/>
      <c r="C209" s="507"/>
      <c r="D209" s="507"/>
      <c r="E209" s="507"/>
      <c r="F209" s="507"/>
      <c r="G209" s="507"/>
      <c r="H209" s="508"/>
    </row>
    <row r="210" spans="1:8" ht="24.95" customHeight="1" x14ac:dyDescent="0.25">
      <c r="A210" s="491" t="s">
        <v>251</v>
      </c>
      <c r="B210" s="492"/>
      <c r="C210" s="492"/>
      <c r="D210" s="492"/>
      <c r="E210" s="492"/>
      <c r="F210" s="492"/>
      <c r="G210" s="492"/>
      <c r="H210" s="493"/>
    </row>
    <row r="211" spans="1:8" ht="24.95" customHeight="1" x14ac:dyDescent="0.25">
      <c r="A211" s="491" t="s">
        <v>252</v>
      </c>
      <c r="B211" s="492"/>
      <c r="C211" s="492"/>
      <c r="D211" s="492"/>
      <c r="E211" s="492"/>
      <c r="F211" s="502"/>
      <c r="G211" s="494" t="s">
        <v>253</v>
      </c>
      <c r="H211" s="493"/>
    </row>
    <row r="212" spans="1:8" ht="24.95" customHeight="1" x14ac:dyDescent="0.25">
      <c r="A212" s="54" t="s">
        <v>254</v>
      </c>
      <c r="B212" s="55"/>
      <c r="C212" s="56"/>
      <c r="D212" s="57"/>
      <c r="E212" s="57"/>
      <c r="F212" s="58"/>
      <c r="G212" s="495" t="s">
        <v>270</v>
      </c>
      <c r="H212" s="497"/>
    </row>
    <row r="213" spans="1:8" ht="24.95" customHeight="1" x14ac:dyDescent="0.25">
      <c r="A213" s="491" t="s">
        <v>255</v>
      </c>
      <c r="B213" s="492"/>
      <c r="C213" s="492"/>
      <c r="D213" s="492"/>
      <c r="E213" s="492"/>
      <c r="F213" s="492"/>
      <c r="G213" s="492"/>
      <c r="H213" s="493"/>
    </row>
    <row r="214" spans="1:8" ht="24.95" customHeight="1" x14ac:dyDescent="0.25">
      <c r="A214" s="491" t="s">
        <v>252</v>
      </c>
      <c r="B214" s="492"/>
      <c r="C214" s="492"/>
      <c r="D214" s="492"/>
      <c r="E214" s="492"/>
      <c r="F214" s="502"/>
      <c r="G214" s="494" t="s">
        <v>253</v>
      </c>
      <c r="H214" s="493"/>
    </row>
    <row r="215" spans="1:8" ht="24.95" customHeight="1" x14ac:dyDescent="0.25">
      <c r="A215" s="499" t="s">
        <v>256</v>
      </c>
      <c r="B215" s="500"/>
      <c r="C215" s="500"/>
      <c r="D215" s="500"/>
      <c r="E215" s="500"/>
      <c r="F215" s="501"/>
      <c r="G215" s="492" t="s">
        <v>275</v>
      </c>
      <c r="H215" s="493"/>
    </row>
    <row r="216" spans="1:8" ht="24.95" customHeight="1" x14ac:dyDescent="0.25">
      <c r="A216" s="499" t="s">
        <v>257</v>
      </c>
      <c r="B216" s="500"/>
      <c r="C216" s="500"/>
      <c r="D216" s="500"/>
      <c r="E216" s="500"/>
      <c r="F216" s="501"/>
      <c r="G216" s="496" t="s">
        <v>270</v>
      </c>
      <c r="H216" s="497"/>
    </row>
    <row r="217" spans="1:8" ht="24.95" customHeight="1" x14ac:dyDescent="0.25">
      <c r="A217" s="499" t="s">
        <v>258</v>
      </c>
      <c r="B217" s="500"/>
      <c r="C217" s="500"/>
      <c r="D217" s="500"/>
      <c r="E217" s="500"/>
      <c r="F217" s="501"/>
      <c r="G217" s="496" t="s">
        <v>270</v>
      </c>
      <c r="H217" s="497"/>
    </row>
    <row r="218" spans="1:8" ht="24.95" customHeight="1" x14ac:dyDescent="0.25">
      <c r="A218" s="499" t="s">
        <v>259</v>
      </c>
      <c r="B218" s="500"/>
      <c r="C218" s="500"/>
      <c r="D218" s="500"/>
      <c r="E218" s="500"/>
      <c r="F218" s="501"/>
      <c r="G218" s="496" t="s">
        <v>270</v>
      </c>
      <c r="H218" s="497"/>
    </row>
    <row r="219" spans="1:8" ht="24.95" customHeight="1" x14ac:dyDescent="0.25">
      <c r="A219" s="491" t="s">
        <v>260</v>
      </c>
      <c r="B219" s="492"/>
      <c r="C219" s="492"/>
      <c r="D219" s="492"/>
      <c r="E219" s="492"/>
      <c r="F219" s="492"/>
      <c r="G219" s="492"/>
      <c r="H219" s="493"/>
    </row>
    <row r="220" spans="1:8" ht="24.95" customHeight="1" x14ac:dyDescent="0.25">
      <c r="A220" s="491" t="s">
        <v>252</v>
      </c>
      <c r="B220" s="492"/>
      <c r="C220" s="492"/>
      <c r="D220" s="492"/>
      <c r="E220" s="492"/>
      <c r="F220" s="492"/>
      <c r="G220" s="492"/>
      <c r="H220" s="493"/>
    </row>
    <row r="221" spans="1:8" ht="24.95" customHeight="1" x14ac:dyDescent="0.25">
      <c r="A221" s="54" t="s">
        <v>261</v>
      </c>
      <c r="B221" s="494">
        <v>72</v>
      </c>
      <c r="C221" s="492"/>
      <c r="D221" s="492"/>
      <c r="E221" s="492"/>
      <c r="F221" s="492"/>
      <c r="G221" s="492"/>
      <c r="H221" s="493"/>
    </row>
    <row r="222" spans="1:8" ht="24.95" customHeight="1" x14ac:dyDescent="0.25">
      <c r="A222" s="59" t="s">
        <v>48</v>
      </c>
      <c r="B222" s="495"/>
      <c r="C222" s="496"/>
      <c r="D222" s="496"/>
      <c r="E222" s="496"/>
      <c r="F222" s="496"/>
      <c r="G222" s="496"/>
      <c r="H222" s="497"/>
    </row>
    <row r="223" spans="1:8" ht="24.95" customHeight="1" x14ac:dyDescent="0.25">
      <c r="A223" s="498" t="s">
        <v>262</v>
      </c>
      <c r="B223" s="488"/>
      <c r="C223" s="488"/>
      <c r="D223" s="488"/>
      <c r="E223" s="56"/>
      <c r="F223" s="60"/>
      <c r="G223" s="61" t="s">
        <v>263</v>
      </c>
      <c r="H223" s="62"/>
    </row>
    <row r="224" spans="1:8" ht="24.95" customHeight="1" x14ac:dyDescent="0.25">
      <c r="A224" s="63" t="s">
        <v>264</v>
      </c>
      <c r="B224" s="61" t="s">
        <v>11</v>
      </c>
      <c r="C224" s="61" t="s">
        <v>264</v>
      </c>
      <c r="D224" s="61" t="s">
        <v>11</v>
      </c>
      <c r="E224" s="64"/>
      <c r="F224" s="488" t="s">
        <v>265</v>
      </c>
      <c r="G224" s="488"/>
      <c r="H224" s="65" t="s">
        <v>11</v>
      </c>
    </row>
    <row r="225" spans="1:8" ht="24.95" customHeight="1" x14ac:dyDescent="0.25">
      <c r="A225" s="63" t="s">
        <v>266</v>
      </c>
      <c r="B225" s="61" t="s">
        <v>267</v>
      </c>
      <c r="C225" s="61" t="s">
        <v>268</v>
      </c>
      <c r="D225" s="61" t="s">
        <v>269</v>
      </c>
      <c r="E225" s="64"/>
      <c r="F225" s="488">
        <v>3</v>
      </c>
      <c r="G225" s="488"/>
      <c r="H225" s="66" t="s">
        <v>270</v>
      </c>
    </row>
    <row r="226" spans="1:8" ht="24.95" customHeight="1" x14ac:dyDescent="0.25">
      <c r="A226" s="63" t="s">
        <v>271</v>
      </c>
      <c r="B226" s="61" t="s">
        <v>272</v>
      </c>
      <c r="C226" s="61" t="s">
        <v>273</v>
      </c>
      <c r="D226" s="61" t="s">
        <v>274</v>
      </c>
      <c r="E226" s="64"/>
      <c r="F226" s="488">
        <v>2</v>
      </c>
      <c r="G226" s="488"/>
      <c r="H226" s="66" t="s">
        <v>275</v>
      </c>
    </row>
    <row r="227" spans="1:8" ht="24.95" customHeight="1" x14ac:dyDescent="0.25">
      <c r="A227" s="63" t="s">
        <v>276</v>
      </c>
      <c r="B227" s="61" t="s">
        <v>277</v>
      </c>
      <c r="C227" s="61" t="s">
        <v>278</v>
      </c>
      <c r="D227" s="61" t="s">
        <v>279</v>
      </c>
      <c r="E227" s="64"/>
      <c r="F227" s="488">
        <v>1</v>
      </c>
      <c r="G227" s="488"/>
      <c r="H227" s="66" t="s">
        <v>280</v>
      </c>
    </row>
    <row r="228" spans="1:8" ht="24.95" customHeight="1" x14ac:dyDescent="0.25">
      <c r="A228" s="63" t="s">
        <v>281</v>
      </c>
      <c r="B228" s="61" t="s">
        <v>282</v>
      </c>
      <c r="C228" s="67" t="s">
        <v>283</v>
      </c>
      <c r="D228" s="67" t="s">
        <v>284</v>
      </c>
      <c r="E228" s="68"/>
      <c r="F228" s="489"/>
      <c r="G228" s="490"/>
      <c r="H228" s="65"/>
    </row>
    <row r="229" spans="1:8" ht="90" customHeight="1" thickBot="1" x14ac:dyDescent="0.3">
      <c r="A229" s="481" t="s">
        <v>293</v>
      </c>
      <c r="B229" s="482"/>
      <c r="C229" s="483" t="s">
        <v>292</v>
      </c>
      <c r="D229" s="484"/>
      <c r="E229" s="484"/>
      <c r="F229" s="485"/>
      <c r="G229" s="486" t="s">
        <v>42</v>
      </c>
      <c r="H229" s="487"/>
    </row>
    <row r="230" spans="1:8" ht="24.95" customHeight="1" thickBot="1" x14ac:dyDescent="0.3"/>
    <row r="231" spans="1:8" ht="24.95" customHeight="1" x14ac:dyDescent="0.25">
      <c r="A231" s="532" t="s">
        <v>54</v>
      </c>
      <c r="B231" s="533"/>
      <c r="C231" s="533"/>
      <c r="D231" s="533"/>
      <c r="E231" s="533"/>
      <c r="F231" s="533"/>
      <c r="G231" s="533"/>
      <c r="H231" s="534"/>
    </row>
    <row r="232" spans="1:8" ht="24.95" customHeight="1" x14ac:dyDescent="0.25">
      <c r="A232" s="529" t="s">
        <v>12</v>
      </c>
      <c r="B232" s="530"/>
      <c r="C232" s="530"/>
      <c r="D232" s="530"/>
      <c r="E232" s="530"/>
      <c r="F232" s="530"/>
      <c r="G232" s="530"/>
      <c r="H232" s="531"/>
    </row>
    <row r="233" spans="1:8" ht="24.95" customHeight="1" x14ac:dyDescent="0.25">
      <c r="A233" s="529" t="s">
        <v>13</v>
      </c>
      <c r="B233" s="530"/>
      <c r="C233" s="530"/>
      <c r="D233" s="530"/>
      <c r="E233" s="530"/>
      <c r="F233" s="530"/>
      <c r="G233" s="530"/>
      <c r="H233" s="531"/>
    </row>
    <row r="234" spans="1:8" ht="24.95" customHeight="1" x14ac:dyDescent="0.25">
      <c r="A234" s="529" t="s">
        <v>33</v>
      </c>
      <c r="B234" s="530"/>
      <c r="C234" s="530"/>
      <c r="D234" s="530"/>
      <c r="E234" s="530"/>
      <c r="F234" s="530"/>
      <c r="G234" s="530"/>
      <c r="H234" s="531"/>
    </row>
    <row r="235" spans="1:8" ht="24.95" customHeight="1" x14ac:dyDescent="0.25">
      <c r="A235" s="529" t="s">
        <v>60</v>
      </c>
      <c r="B235" s="530"/>
      <c r="C235" s="530"/>
      <c r="D235" s="530"/>
      <c r="E235" s="530"/>
      <c r="F235" s="530"/>
      <c r="G235" s="530"/>
      <c r="H235" s="531"/>
    </row>
    <row r="236" spans="1:8" ht="24.95" customHeight="1" x14ac:dyDescent="0.25">
      <c r="A236" s="527" t="s">
        <v>15</v>
      </c>
      <c r="B236" s="528"/>
      <c r="C236" s="525" t="s">
        <v>199</v>
      </c>
      <c r="D236" s="525"/>
      <c r="E236" s="525"/>
      <c r="F236" s="37"/>
      <c r="G236" s="525"/>
      <c r="H236" s="526"/>
    </row>
    <row r="237" spans="1:8" ht="24.95" customHeight="1" x14ac:dyDescent="0.25">
      <c r="A237" s="527" t="s">
        <v>1</v>
      </c>
      <c r="B237" s="528"/>
      <c r="C237" s="525" t="str">
        <f>'RC PA I'!$B$108</f>
        <v>IRA JAMWAL</v>
      </c>
      <c r="D237" s="525"/>
      <c r="E237" s="525"/>
      <c r="F237" s="38" t="s">
        <v>34</v>
      </c>
      <c r="G237" s="525">
        <v>6</v>
      </c>
      <c r="H237" s="526"/>
    </row>
    <row r="238" spans="1:8" ht="24.95" customHeight="1" x14ac:dyDescent="0.25">
      <c r="A238" s="104" t="s">
        <v>35</v>
      </c>
      <c r="B238" s="70"/>
      <c r="C238" s="525" t="str">
        <f>'RC PA I'!$E$109</f>
        <v>SAHIL JAMWAL</v>
      </c>
      <c r="D238" s="525"/>
      <c r="E238" s="525"/>
      <c r="F238" s="37"/>
      <c r="G238" s="525"/>
      <c r="H238" s="526"/>
    </row>
    <row r="239" spans="1:8" ht="24.95" customHeight="1" x14ac:dyDescent="0.25">
      <c r="A239" s="104" t="s">
        <v>36</v>
      </c>
      <c r="B239" s="37"/>
      <c r="C239" s="525" t="str">
        <f>'RC PA I'!$B$109</f>
        <v>PRATIBHA RAJPUT</v>
      </c>
      <c r="D239" s="525"/>
      <c r="E239" s="525"/>
      <c r="F239" s="37" t="s">
        <v>37</v>
      </c>
      <c r="G239" s="525">
        <v>1254</v>
      </c>
      <c r="H239" s="526"/>
    </row>
    <row r="240" spans="1:8" ht="24.95" customHeight="1" x14ac:dyDescent="0.25">
      <c r="A240" s="509" t="s">
        <v>38</v>
      </c>
      <c r="B240" s="510"/>
      <c r="C240" s="510"/>
      <c r="D240" s="510"/>
      <c r="E240" s="510"/>
      <c r="F240" s="510"/>
      <c r="G240" s="510"/>
      <c r="H240" s="511"/>
    </row>
    <row r="241" spans="1:8" ht="24.95" customHeight="1" x14ac:dyDescent="0.25">
      <c r="A241" s="512" t="s">
        <v>23</v>
      </c>
      <c r="B241" s="504"/>
      <c r="C241" s="504"/>
      <c r="D241" s="504"/>
      <c r="E241" s="504"/>
      <c r="F241" s="504"/>
      <c r="G241" s="504"/>
      <c r="H241" s="505"/>
    </row>
    <row r="242" spans="1:8" ht="24.95" customHeight="1" x14ac:dyDescent="0.25">
      <c r="A242" s="513" t="s">
        <v>0</v>
      </c>
      <c r="B242" s="516" t="s">
        <v>17</v>
      </c>
      <c r="C242" s="519" t="s">
        <v>24</v>
      </c>
      <c r="D242" s="519" t="s">
        <v>39</v>
      </c>
      <c r="E242" s="519" t="s">
        <v>26</v>
      </c>
      <c r="F242" s="519" t="s">
        <v>27</v>
      </c>
      <c r="G242" s="519" t="s">
        <v>28</v>
      </c>
      <c r="H242" s="522" t="s">
        <v>11</v>
      </c>
    </row>
    <row r="243" spans="1:8" ht="24.95" customHeight="1" x14ac:dyDescent="0.25">
      <c r="A243" s="514"/>
      <c r="B243" s="517"/>
      <c r="C243" s="520"/>
      <c r="D243" s="520"/>
      <c r="E243" s="520"/>
      <c r="F243" s="520"/>
      <c r="G243" s="520"/>
      <c r="H243" s="523"/>
    </row>
    <row r="244" spans="1:8" ht="24.95" customHeight="1" x14ac:dyDescent="0.25">
      <c r="A244" s="515"/>
      <c r="B244" s="518"/>
      <c r="C244" s="521"/>
      <c r="D244" s="521"/>
      <c r="E244" s="521"/>
      <c r="F244" s="521"/>
      <c r="G244" s="521"/>
      <c r="H244" s="524"/>
    </row>
    <row r="245" spans="1:8" ht="24.95" customHeight="1" x14ac:dyDescent="0.25">
      <c r="A245" s="101">
        <v>1</v>
      </c>
      <c r="B245" s="40" t="s">
        <v>5</v>
      </c>
      <c r="C245" s="49">
        <v>9.25</v>
      </c>
      <c r="D245" s="41" t="s">
        <v>286</v>
      </c>
      <c r="E245" s="42" t="s">
        <v>286</v>
      </c>
      <c r="F245" s="49">
        <v>66</v>
      </c>
      <c r="G245" s="43">
        <f t="shared" ref="G245:G248" si="10">C245+D245+E245+F245</f>
        <v>85.25</v>
      </c>
      <c r="H245" s="102" t="str">
        <f t="shared" ref="H245:H248" si="11">IF(G245&gt;=91,"A1",IF(G245&gt;=81,"A2",IF(G245&gt;=71,"B1",IF(G245&gt;=61,"B2",IF(G245&gt;=51,"C1",IF(G245&gt;=41,"C2",IF(G245&gt;=33,"D","E")))))))</f>
        <v>A2</v>
      </c>
    </row>
    <row r="246" spans="1:8" ht="24.95" customHeight="1" x14ac:dyDescent="0.25">
      <c r="A246" s="101">
        <v>2</v>
      </c>
      <c r="B246" s="40" t="s">
        <v>6</v>
      </c>
      <c r="C246" s="48">
        <v>9.5</v>
      </c>
      <c r="D246" s="46" t="s">
        <v>286</v>
      </c>
      <c r="E246" s="47" t="s">
        <v>286</v>
      </c>
      <c r="F246" s="48">
        <v>73</v>
      </c>
      <c r="G246" s="43">
        <f t="shared" si="10"/>
        <v>92.5</v>
      </c>
      <c r="H246" s="102" t="str">
        <f t="shared" si="11"/>
        <v>A1</v>
      </c>
    </row>
    <row r="247" spans="1:8" ht="24.95" customHeight="1" x14ac:dyDescent="0.25">
      <c r="A247" s="101">
        <v>3</v>
      </c>
      <c r="B247" s="40" t="s">
        <v>7</v>
      </c>
      <c r="C247" s="49">
        <v>5.25</v>
      </c>
      <c r="D247" s="46" t="s">
        <v>286</v>
      </c>
      <c r="E247" s="47" t="s">
        <v>286</v>
      </c>
      <c r="F247" s="49">
        <v>63</v>
      </c>
      <c r="G247" s="43">
        <f t="shared" si="10"/>
        <v>78.25</v>
      </c>
      <c r="H247" s="102" t="str">
        <f t="shared" si="11"/>
        <v>B1</v>
      </c>
    </row>
    <row r="248" spans="1:8" ht="24.95" customHeight="1" x14ac:dyDescent="0.25">
      <c r="A248" s="101">
        <v>4</v>
      </c>
      <c r="B248" s="40" t="s">
        <v>8</v>
      </c>
      <c r="C248" s="48">
        <v>9.75</v>
      </c>
      <c r="D248" s="46" t="s">
        <v>288</v>
      </c>
      <c r="E248" s="47" t="s">
        <v>287</v>
      </c>
      <c r="F248" s="48">
        <v>61.5</v>
      </c>
      <c r="G248" s="43">
        <f t="shared" si="10"/>
        <v>79.75</v>
      </c>
      <c r="H248" s="102" t="str">
        <f t="shared" si="11"/>
        <v>B1</v>
      </c>
    </row>
    <row r="249" spans="1:8" ht="24.95" customHeight="1" x14ac:dyDescent="0.25">
      <c r="A249" s="101">
        <v>5</v>
      </c>
      <c r="B249" s="50" t="s">
        <v>40</v>
      </c>
      <c r="C249" s="48"/>
      <c r="D249" s="46"/>
      <c r="E249" s="47"/>
      <c r="F249" s="48"/>
      <c r="G249" s="74">
        <v>37.5</v>
      </c>
      <c r="H249" s="102"/>
    </row>
    <row r="250" spans="1:8" ht="24.95" customHeight="1" x14ac:dyDescent="0.25">
      <c r="A250" s="101">
        <v>6</v>
      </c>
      <c r="B250" s="51" t="s">
        <v>294</v>
      </c>
      <c r="C250" s="52"/>
      <c r="D250" s="52"/>
      <c r="E250" s="52"/>
      <c r="F250" s="75">
        <v>40</v>
      </c>
      <c r="G250" s="76"/>
      <c r="H250" s="108"/>
    </row>
    <row r="251" spans="1:8" ht="24.95" customHeight="1" x14ac:dyDescent="0.25">
      <c r="A251" s="101">
        <v>7</v>
      </c>
      <c r="B251" s="51" t="s">
        <v>295</v>
      </c>
      <c r="C251" s="52"/>
      <c r="D251" s="52"/>
      <c r="E251" s="52"/>
      <c r="F251" s="75">
        <v>46</v>
      </c>
      <c r="G251" s="76"/>
      <c r="H251" s="108"/>
    </row>
    <row r="252" spans="1:8" ht="24.95" customHeight="1" x14ac:dyDescent="0.25">
      <c r="A252" s="103" t="s">
        <v>2</v>
      </c>
      <c r="B252" s="51"/>
      <c r="C252" s="52"/>
      <c r="D252" s="52"/>
      <c r="E252" s="52"/>
      <c r="F252" s="44"/>
      <c r="G252" s="43">
        <f>SUM(G245:G249)</f>
        <v>373.25</v>
      </c>
      <c r="H252" s="102"/>
    </row>
    <row r="253" spans="1:8" ht="24.95" customHeight="1" x14ac:dyDescent="0.25">
      <c r="A253" s="103" t="s">
        <v>41</v>
      </c>
      <c r="B253" s="51"/>
      <c r="C253" s="52"/>
      <c r="D253" s="52"/>
      <c r="E253" s="52"/>
      <c r="F253" s="44"/>
      <c r="G253" s="111">
        <f>(G252/450)*100</f>
        <v>82.944444444444443</v>
      </c>
      <c r="H253" s="102" t="str">
        <f>IF(G253&gt;=91,"A1",IF(G253&gt;=81,"A2",IF(G253&gt;=71,"B1",IF(G253&gt;=61,"B2",IF(G253&gt;=51,"C1",IF(G253&gt;=41,"C2",IF(G253&gt;=33,"D","E")))))))</f>
        <v>A2</v>
      </c>
    </row>
    <row r="254" spans="1:8" ht="24.95" customHeight="1" x14ac:dyDescent="0.25">
      <c r="A254" s="503" t="s">
        <v>330</v>
      </c>
      <c r="B254" s="504"/>
      <c r="C254" s="504"/>
      <c r="D254" s="504"/>
      <c r="E254" s="504"/>
      <c r="F254" s="504"/>
      <c r="G254" s="504"/>
      <c r="H254" s="505"/>
    </row>
    <row r="255" spans="1:8" ht="24.95" customHeight="1" x14ac:dyDescent="0.25">
      <c r="A255" s="506" t="s">
        <v>250</v>
      </c>
      <c r="B255" s="507"/>
      <c r="C255" s="507"/>
      <c r="D255" s="507"/>
      <c r="E255" s="507"/>
      <c r="F255" s="507"/>
      <c r="G255" s="507"/>
      <c r="H255" s="508"/>
    </row>
    <row r="256" spans="1:8" ht="24.95" customHeight="1" x14ac:dyDescent="0.25">
      <c r="A256" s="491" t="s">
        <v>251</v>
      </c>
      <c r="B256" s="492"/>
      <c r="C256" s="492"/>
      <c r="D256" s="492"/>
      <c r="E256" s="492"/>
      <c r="F256" s="492"/>
      <c r="G256" s="492"/>
      <c r="H256" s="493"/>
    </row>
    <row r="257" spans="1:8" ht="24.95" customHeight="1" x14ac:dyDescent="0.25">
      <c r="A257" s="491" t="s">
        <v>252</v>
      </c>
      <c r="B257" s="492"/>
      <c r="C257" s="492"/>
      <c r="D257" s="492"/>
      <c r="E257" s="492"/>
      <c r="F257" s="502"/>
      <c r="G257" s="494" t="s">
        <v>253</v>
      </c>
      <c r="H257" s="493"/>
    </row>
    <row r="258" spans="1:8" ht="24.95" customHeight="1" x14ac:dyDescent="0.25">
      <c r="A258" s="54" t="s">
        <v>254</v>
      </c>
      <c r="B258" s="55"/>
      <c r="C258" s="56"/>
      <c r="D258" s="57"/>
      <c r="E258" s="57"/>
      <c r="F258" s="58"/>
      <c r="G258" s="495" t="s">
        <v>270</v>
      </c>
      <c r="H258" s="497"/>
    </row>
    <row r="259" spans="1:8" ht="24.95" customHeight="1" x14ac:dyDescent="0.25">
      <c r="A259" s="491" t="s">
        <v>255</v>
      </c>
      <c r="B259" s="492"/>
      <c r="C259" s="492"/>
      <c r="D259" s="492"/>
      <c r="E259" s="492"/>
      <c r="F259" s="492"/>
      <c r="G259" s="492"/>
      <c r="H259" s="493"/>
    </row>
    <row r="260" spans="1:8" ht="24.95" customHeight="1" x14ac:dyDescent="0.25">
      <c r="A260" s="491" t="s">
        <v>252</v>
      </c>
      <c r="B260" s="492"/>
      <c r="C260" s="492"/>
      <c r="D260" s="492"/>
      <c r="E260" s="492"/>
      <c r="F260" s="502"/>
      <c r="G260" s="494" t="s">
        <v>253</v>
      </c>
      <c r="H260" s="493"/>
    </row>
    <row r="261" spans="1:8" ht="24.95" customHeight="1" x14ac:dyDescent="0.25">
      <c r="A261" s="499" t="s">
        <v>256</v>
      </c>
      <c r="B261" s="500"/>
      <c r="C261" s="500"/>
      <c r="D261" s="500"/>
      <c r="E261" s="500"/>
      <c r="F261" s="501"/>
      <c r="G261" s="492" t="s">
        <v>270</v>
      </c>
      <c r="H261" s="493"/>
    </row>
    <row r="262" spans="1:8" ht="24.95" customHeight="1" x14ac:dyDescent="0.25">
      <c r="A262" s="499" t="s">
        <v>257</v>
      </c>
      <c r="B262" s="500"/>
      <c r="C262" s="500"/>
      <c r="D262" s="500"/>
      <c r="E262" s="500"/>
      <c r="F262" s="501"/>
      <c r="G262" s="496" t="s">
        <v>270</v>
      </c>
      <c r="H262" s="497"/>
    </row>
    <row r="263" spans="1:8" ht="24.95" customHeight="1" x14ac:dyDescent="0.25">
      <c r="A263" s="499" t="s">
        <v>258</v>
      </c>
      <c r="B263" s="500"/>
      <c r="C263" s="500"/>
      <c r="D263" s="500"/>
      <c r="E263" s="500"/>
      <c r="F263" s="501"/>
      <c r="G263" s="496" t="s">
        <v>270</v>
      </c>
      <c r="H263" s="497"/>
    </row>
    <row r="264" spans="1:8" ht="24.95" customHeight="1" x14ac:dyDescent="0.25">
      <c r="A264" s="499" t="s">
        <v>259</v>
      </c>
      <c r="B264" s="500"/>
      <c r="C264" s="500"/>
      <c r="D264" s="500"/>
      <c r="E264" s="500"/>
      <c r="F264" s="501"/>
      <c r="G264" s="496" t="s">
        <v>270</v>
      </c>
      <c r="H264" s="497"/>
    </row>
    <row r="265" spans="1:8" ht="24.95" customHeight="1" x14ac:dyDescent="0.25">
      <c r="A265" s="491" t="s">
        <v>260</v>
      </c>
      <c r="B265" s="492"/>
      <c r="C265" s="492"/>
      <c r="D265" s="492"/>
      <c r="E265" s="492"/>
      <c r="F265" s="492"/>
      <c r="G265" s="492"/>
      <c r="H265" s="493"/>
    </row>
    <row r="266" spans="1:8" ht="24.95" customHeight="1" x14ac:dyDescent="0.25">
      <c r="A266" s="491" t="s">
        <v>252</v>
      </c>
      <c r="B266" s="492"/>
      <c r="C266" s="492"/>
      <c r="D266" s="492"/>
      <c r="E266" s="492"/>
      <c r="F266" s="492"/>
      <c r="G266" s="492"/>
      <c r="H266" s="493"/>
    </row>
    <row r="267" spans="1:8" ht="24.95" customHeight="1" x14ac:dyDescent="0.25">
      <c r="A267" s="54" t="s">
        <v>261</v>
      </c>
      <c r="B267" s="494">
        <v>82</v>
      </c>
      <c r="C267" s="492"/>
      <c r="D267" s="492"/>
      <c r="E267" s="492"/>
      <c r="F267" s="492"/>
      <c r="G267" s="492"/>
      <c r="H267" s="493"/>
    </row>
    <row r="268" spans="1:8" ht="24.95" customHeight="1" x14ac:dyDescent="0.25">
      <c r="A268" s="59" t="s">
        <v>48</v>
      </c>
      <c r="B268" s="495"/>
      <c r="C268" s="496"/>
      <c r="D268" s="496"/>
      <c r="E268" s="496"/>
      <c r="F268" s="496"/>
      <c r="G268" s="496"/>
      <c r="H268" s="497"/>
    </row>
    <row r="269" spans="1:8" ht="24.95" customHeight="1" x14ac:dyDescent="0.25">
      <c r="A269" s="498" t="s">
        <v>262</v>
      </c>
      <c r="B269" s="488"/>
      <c r="C269" s="488"/>
      <c r="D269" s="488"/>
      <c r="E269" s="56"/>
      <c r="F269" s="60"/>
      <c r="G269" s="61" t="s">
        <v>263</v>
      </c>
      <c r="H269" s="62"/>
    </row>
    <row r="270" spans="1:8" ht="24.95" customHeight="1" x14ac:dyDescent="0.25">
      <c r="A270" s="63" t="s">
        <v>264</v>
      </c>
      <c r="B270" s="61" t="s">
        <v>11</v>
      </c>
      <c r="C270" s="61" t="s">
        <v>264</v>
      </c>
      <c r="D270" s="61" t="s">
        <v>11</v>
      </c>
      <c r="E270" s="64"/>
      <c r="F270" s="488" t="s">
        <v>265</v>
      </c>
      <c r="G270" s="488"/>
      <c r="H270" s="65" t="s">
        <v>11</v>
      </c>
    </row>
    <row r="271" spans="1:8" ht="24.95" customHeight="1" x14ac:dyDescent="0.25">
      <c r="A271" s="63" t="s">
        <v>266</v>
      </c>
      <c r="B271" s="61" t="s">
        <v>267</v>
      </c>
      <c r="C271" s="61" t="s">
        <v>268</v>
      </c>
      <c r="D271" s="61" t="s">
        <v>269</v>
      </c>
      <c r="E271" s="64"/>
      <c r="F271" s="488">
        <v>3</v>
      </c>
      <c r="G271" s="488"/>
      <c r="H271" s="66" t="s">
        <v>270</v>
      </c>
    </row>
    <row r="272" spans="1:8" ht="24.95" customHeight="1" x14ac:dyDescent="0.25">
      <c r="A272" s="63" t="s">
        <v>271</v>
      </c>
      <c r="B272" s="61" t="s">
        <v>272</v>
      </c>
      <c r="C272" s="61" t="s">
        <v>273</v>
      </c>
      <c r="D272" s="61" t="s">
        <v>274</v>
      </c>
      <c r="E272" s="64"/>
      <c r="F272" s="488">
        <v>2</v>
      </c>
      <c r="G272" s="488"/>
      <c r="H272" s="66" t="s">
        <v>275</v>
      </c>
    </row>
    <row r="273" spans="1:8" ht="24.95" customHeight="1" x14ac:dyDescent="0.25">
      <c r="A273" s="63" t="s">
        <v>276</v>
      </c>
      <c r="B273" s="61" t="s">
        <v>277</v>
      </c>
      <c r="C273" s="61" t="s">
        <v>278</v>
      </c>
      <c r="D273" s="61" t="s">
        <v>279</v>
      </c>
      <c r="E273" s="64"/>
      <c r="F273" s="488">
        <v>1</v>
      </c>
      <c r="G273" s="488"/>
      <c r="H273" s="66" t="s">
        <v>280</v>
      </c>
    </row>
    <row r="274" spans="1:8" ht="24.95" customHeight="1" x14ac:dyDescent="0.25">
      <c r="A274" s="63" t="s">
        <v>281</v>
      </c>
      <c r="B274" s="61" t="s">
        <v>282</v>
      </c>
      <c r="C274" s="67" t="s">
        <v>283</v>
      </c>
      <c r="D274" s="67" t="s">
        <v>284</v>
      </c>
      <c r="E274" s="68"/>
      <c r="F274" s="489"/>
      <c r="G274" s="490"/>
      <c r="H274" s="65"/>
    </row>
    <row r="275" spans="1:8" ht="79.5" customHeight="1" thickBot="1" x14ac:dyDescent="0.3">
      <c r="A275" s="481" t="s">
        <v>293</v>
      </c>
      <c r="B275" s="482"/>
      <c r="C275" s="483" t="s">
        <v>292</v>
      </c>
      <c r="D275" s="484"/>
      <c r="E275" s="484"/>
      <c r="F275" s="485"/>
      <c r="G275" s="486" t="s">
        <v>42</v>
      </c>
      <c r="H275" s="487"/>
    </row>
    <row r="276" spans="1:8" ht="24.95" customHeight="1" thickBot="1" x14ac:dyDescent="0.3"/>
    <row r="277" spans="1:8" ht="24.95" customHeight="1" x14ac:dyDescent="0.25">
      <c r="A277" s="532" t="s">
        <v>54</v>
      </c>
      <c r="B277" s="533"/>
      <c r="C277" s="533"/>
      <c r="D277" s="533"/>
      <c r="E277" s="533"/>
      <c r="F277" s="533"/>
      <c r="G277" s="533"/>
      <c r="H277" s="534"/>
    </row>
    <row r="278" spans="1:8" ht="24.95" customHeight="1" x14ac:dyDescent="0.25">
      <c r="A278" s="529" t="s">
        <v>12</v>
      </c>
      <c r="B278" s="530"/>
      <c r="C278" s="530"/>
      <c r="D278" s="530"/>
      <c r="E278" s="530"/>
      <c r="F278" s="530"/>
      <c r="G278" s="530"/>
      <c r="H278" s="531"/>
    </row>
    <row r="279" spans="1:8" ht="24.95" customHeight="1" x14ac:dyDescent="0.25">
      <c r="A279" s="529" t="s">
        <v>13</v>
      </c>
      <c r="B279" s="530"/>
      <c r="C279" s="530"/>
      <c r="D279" s="530"/>
      <c r="E279" s="530"/>
      <c r="F279" s="530"/>
      <c r="G279" s="530"/>
      <c r="H279" s="531"/>
    </row>
    <row r="280" spans="1:8" ht="24.95" customHeight="1" x14ac:dyDescent="0.25">
      <c r="A280" s="529" t="s">
        <v>33</v>
      </c>
      <c r="B280" s="530"/>
      <c r="C280" s="530"/>
      <c r="D280" s="530"/>
      <c r="E280" s="530"/>
      <c r="F280" s="530"/>
      <c r="G280" s="530"/>
      <c r="H280" s="531"/>
    </row>
    <row r="281" spans="1:8" ht="24.95" customHeight="1" x14ac:dyDescent="0.25">
      <c r="A281" s="529" t="s">
        <v>60</v>
      </c>
      <c r="B281" s="530"/>
      <c r="C281" s="530"/>
      <c r="D281" s="530"/>
      <c r="E281" s="530"/>
      <c r="F281" s="530"/>
      <c r="G281" s="530"/>
      <c r="H281" s="531"/>
    </row>
    <row r="282" spans="1:8" ht="24.95" customHeight="1" x14ac:dyDescent="0.25">
      <c r="A282" s="527" t="s">
        <v>15</v>
      </c>
      <c r="B282" s="528"/>
      <c r="C282" s="525" t="s">
        <v>199</v>
      </c>
      <c r="D282" s="525"/>
      <c r="E282" s="525"/>
      <c r="F282" s="37"/>
      <c r="G282" s="525"/>
      <c r="H282" s="526"/>
    </row>
    <row r="283" spans="1:8" ht="24.95" customHeight="1" x14ac:dyDescent="0.25">
      <c r="A283" s="527" t="s">
        <v>1</v>
      </c>
      <c r="B283" s="528"/>
      <c r="C283" s="525" t="str">
        <f>'RC PA I'!$B$128</f>
        <v>ISHANVI SHARMA</v>
      </c>
      <c r="D283" s="525"/>
      <c r="E283" s="525"/>
      <c r="F283" s="38" t="s">
        <v>34</v>
      </c>
      <c r="G283" s="525">
        <v>7</v>
      </c>
      <c r="H283" s="526"/>
    </row>
    <row r="284" spans="1:8" ht="24.95" customHeight="1" x14ac:dyDescent="0.25">
      <c r="A284" s="104" t="s">
        <v>35</v>
      </c>
      <c r="B284" s="70"/>
      <c r="C284" s="525" t="str">
        <f>'RC PA I'!$E$129</f>
        <v>ROHIT SHARMA</v>
      </c>
      <c r="D284" s="525"/>
      <c r="E284" s="525"/>
      <c r="F284" s="37"/>
      <c r="G284" s="525"/>
      <c r="H284" s="526"/>
    </row>
    <row r="285" spans="1:8" ht="24.95" customHeight="1" x14ac:dyDescent="0.25">
      <c r="A285" s="104" t="s">
        <v>36</v>
      </c>
      <c r="B285" s="37"/>
      <c r="C285" s="525" t="str">
        <f>'RC PA I'!$B$129</f>
        <v>ASHA DEVI</v>
      </c>
      <c r="D285" s="525"/>
      <c r="E285" s="525"/>
      <c r="F285" s="37" t="s">
        <v>37</v>
      </c>
      <c r="G285" s="525">
        <v>1502</v>
      </c>
      <c r="H285" s="526"/>
    </row>
    <row r="286" spans="1:8" ht="24.95" customHeight="1" x14ac:dyDescent="0.25">
      <c r="A286" s="509" t="s">
        <v>38</v>
      </c>
      <c r="B286" s="510"/>
      <c r="C286" s="510"/>
      <c r="D286" s="510"/>
      <c r="E286" s="510"/>
      <c r="F286" s="510"/>
      <c r="G286" s="510"/>
      <c r="H286" s="511"/>
    </row>
    <row r="287" spans="1:8" ht="24.95" customHeight="1" x14ac:dyDescent="0.25">
      <c r="A287" s="512" t="s">
        <v>23</v>
      </c>
      <c r="B287" s="504"/>
      <c r="C287" s="504"/>
      <c r="D287" s="504"/>
      <c r="E287" s="504"/>
      <c r="F287" s="504"/>
      <c r="G287" s="504"/>
      <c r="H287" s="505"/>
    </row>
    <row r="288" spans="1:8" ht="24.95" customHeight="1" x14ac:dyDescent="0.25">
      <c r="A288" s="513" t="s">
        <v>0</v>
      </c>
      <c r="B288" s="516" t="s">
        <v>17</v>
      </c>
      <c r="C288" s="519" t="s">
        <v>24</v>
      </c>
      <c r="D288" s="519" t="s">
        <v>39</v>
      </c>
      <c r="E288" s="519" t="s">
        <v>26</v>
      </c>
      <c r="F288" s="519" t="s">
        <v>27</v>
      </c>
      <c r="G288" s="519" t="s">
        <v>28</v>
      </c>
      <c r="H288" s="522" t="s">
        <v>11</v>
      </c>
    </row>
    <row r="289" spans="1:8" ht="24.95" customHeight="1" x14ac:dyDescent="0.25">
      <c r="A289" s="514"/>
      <c r="B289" s="517"/>
      <c r="C289" s="520"/>
      <c r="D289" s="520"/>
      <c r="E289" s="520"/>
      <c r="F289" s="520"/>
      <c r="G289" s="520"/>
      <c r="H289" s="523"/>
    </row>
    <row r="290" spans="1:8" ht="24.95" customHeight="1" x14ac:dyDescent="0.25">
      <c r="A290" s="515"/>
      <c r="B290" s="518"/>
      <c r="C290" s="521"/>
      <c r="D290" s="521"/>
      <c r="E290" s="521"/>
      <c r="F290" s="521"/>
      <c r="G290" s="521"/>
      <c r="H290" s="524"/>
    </row>
    <row r="291" spans="1:8" ht="24.95" customHeight="1" x14ac:dyDescent="0.25">
      <c r="A291" s="101">
        <v>1</v>
      </c>
      <c r="B291" s="40" t="s">
        <v>5</v>
      </c>
      <c r="C291" s="49">
        <v>5.75</v>
      </c>
      <c r="D291" s="41" t="s">
        <v>287</v>
      </c>
      <c r="E291" s="42" t="s">
        <v>287</v>
      </c>
      <c r="F291" s="49">
        <v>29</v>
      </c>
      <c r="G291" s="43">
        <f t="shared" ref="G291:G294" si="12">C291+D291+E291+F291</f>
        <v>42.75</v>
      </c>
      <c r="H291" s="102" t="str">
        <f t="shared" ref="H291:H294" si="13">IF(G291&gt;=91,"A1",IF(G291&gt;=81,"A2",IF(G291&gt;=71,"B1",IF(G291&gt;=61,"B2",IF(G291&gt;=51,"C1",IF(G291&gt;=41,"C2",IF(G291&gt;=33,"D","E")))))))</f>
        <v>C2</v>
      </c>
    </row>
    <row r="292" spans="1:8" ht="24.95" customHeight="1" x14ac:dyDescent="0.25">
      <c r="A292" s="101">
        <v>2</v>
      </c>
      <c r="B292" s="40" t="s">
        <v>6</v>
      </c>
      <c r="C292" s="48">
        <v>4.5</v>
      </c>
      <c r="D292" s="46" t="s">
        <v>288</v>
      </c>
      <c r="E292" s="47" t="s">
        <v>286</v>
      </c>
      <c r="F292" s="48">
        <v>34</v>
      </c>
      <c r="G292" s="43">
        <f t="shared" si="12"/>
        <v>48</v>
      </c>
      <c r="H292" s="102" t="str">
        <f t="shared" si="13"/>
        <v>C2</v>
      </c>
    </row>
    <row r="293" spans="1:8" ht="24.95" customHeight="1" x14ac:dyDescent="0.25">
      <c r="A293" s="101">
        <v>3</v>
      </c>
      <c r="B293" s="40" t="s">
        <v>7</v>
      </c>
      <c r="C293" s="49">
        <v>0.5</v>
      </c>
      <c r="D293" s="46" t="s">
        <v>286</v>
      </c>
      <c r="E293" s="47" t="s">
        <v>286</v>
      </c>
      <c r="F293" s="49">
        <v>37</v>
      </c>
      <c r="G293" s="43">
        <f t="shared" si="12"/>
        <v>47.5</v>
      </c>
      <c r="H293" s="102" t="str">
        <f t="shared" si="13"/>
        <v>C2</v>
      </c>
    </row>
    <row r="294" spans="1:8" ht="24.95" customHeight="1" x14ac:dyDescent="0.25">
      <c r="A294" s="101">
        <v>4</v>
      </c>
      <c r="B294" s="40" t="s">
        <v>8</v>
      </c>
      <c r="C294" s="48">
        <v>3.75</v>
      </c>
      <c r="D294" s="46" t="s">
        <v>289</v>
      </c>
      <c r="E294" s="47" t="s">
        <v>303</v>
      </c>
      <c r="F294" s="48">
        <v>34.5</v>
      </c>
      <c r="G294" s="43">
        <f t="shared" si="12"/>
        <v>44.75</v>
      </c>
      <c r="H294" s="102" t="str">
        <f t="shared" si="13"/>
        <v>C2</v>
      </c>
    </row>
    <row r="295" spans="1:8" ht="24.95" customHeight="1" x14ac:dyDescent="0.25">
      <c r="A295" s="101">
        <v>5</v>
      </c>
      <c r="B295" s="50" t="s">
        <v>40</v>
      </c>
      <c r="C295" s="48"/>
      <c r="D295" s="46"/>
      <c r="E295" s="47"/>
      <c r="F295" s="48"/>
      <c r="G295" s="43">
        <v>17</v>
      </c>
      <c r="H295" s="102"/>
    </row>
    <row r="296" spans="1:8" ht="24.95" customHeight="1" x14ac:dyDescent="0.25">
      <c r="A296" s="101">
        <v>6</v>
      </c>
      <c r="B296" s="51" t="s">
        <v>294</v>
      </c>
      <c r="C296" s="52"/>
      <c r="D296" s="52"/>
      <c r="E296" s="52"/>
      <c r="F296" s="44" t="s">
        <v>309</v>
      </c>
      <c r="G296" s="43"/>
      <c r="H296" s="102"/>
    </row>
    <row r="297" spans="1:8" ht="24.95" customHeight="1" x14ac:dyDescent="0.25">
      <c r="A297" s="101">
        <v>7</v>
      </c>
      <c r="B297" s="51" t="s">
        <v>295</v>
      </c>
      <c r="C297" s="52"/>
      <c r="D297" s="52"/>
      <c r="E297" s="52"/>
      <c r="F297" s="44" t="s">
        <v>308</v>
      </c>
      <c r="G297" s="43"/>
      <c r="H297" s="102"/>
    </row>
    <row r="298" spans="1:8" ht="24.95" customHeight="1" x14ac:dyDescent="0.25">
      <c r="A298" s="103" t="s">
        <v>2</v>
      </c>
      <c r="B298" s="51"/>
      <c r="C298" s="52"/>
      <c r="D298" s="52"/>
      <c r="E298" s="52"/>
      <c r="F298" s="44"/>
      <c r="G298" s="43">
        <f>SUM(G291:G295)</f>
        <v>200</v>
      </c>
      <c r="H298" s="102"/>
    </row>
    <row r="299" spans="1:8" ht="24.95" customHeight="1" x14ac:dyDescent="0.25">
      <c r="A299" s="103" t="s">
        <v>41</v>
      </c>
      <c r="B299" s="51"/>
      <c r="C299" s="52"/>
      <c r="D299" s="52"/>
      <c r="E299" s="52"/>
      <c r="F299" s="44"/>
      <c r="G299" s="111">
        <f>(G298/450)*100</f>
        <v>44.444444444444443</v>
      </c>
      <c r="H299" s="102" t="str">
        <f>IF(G299&gt;=91,"A1",IF(G299&gt;=81,"A2",IF(G299&gt;=71,"B1",IF(G299&gt;=61,"B2",IF(G299&gt;=51,"C1",IF(G299&gt;=41,"C2",IF(G299&gt;=33,"D","E")))))))</f>
        <v>C2</v>
      </c>
    </row>
    <row r="300" spans="1:8" ht="24.95" customHeight="1" x14ac:dyDescent="0.25">
      <c r="A300" s="503" t="s">
        <v>331</v>
      </c>
      <c r="B300" s="504"/>
      <c r="C300" s="504"/>
      <c r="D300" s="504"/>
      <c r="E300" s="504"/>
      <c r="F300" s="504"/>
      <c r="G300" s="504"/>
      <c r="H300" s="505"/>
    </row>
    <row r="301" spans="1:8" ht="24.95" customHeight="1" x14ac:dyDescent="0.25">
      <c r="A301" s="506" t="s">
        <v>250</v>
      </c>
      <c r="B301" s="507"/>
      <c r="C301" s="507"/>
      <c r="D301" s="507"/>
      <c r="E301" s="507"/>
      <c r="F301" s="507"/>
      <c r="G301" s="507"/>
      <c r="H301" s="508"/>
    </row>
    <row r="302" spans="1:8" ht="24.95" customHeight="1" x14ac:dyDescent="0.25">
      <c r="A302" s="491" t="s">
        <v>251</v>
      </c>
      <c r="B302" s="492"/>
      <c r="C302" s="492"/>
      <c r="D302" s="492"/>
      <c r="E302" s="492"/>
      <c r="F302" s="492"/>
      <c r="G302" s="492"/>
      <c r="H302" s="493"/>
    </row>
    <row r="303" spans="1:8" ht="24.95" customHeight="1" x14ac:dyDescent="0.25">
      <c r="A303" s="491" t="s">
        <v>252</v>
      </c>
      <c r="B303" s="492"/>
      <c r="C303" s="492"/>
      <c r="D303" s="492"/>
      <c r="E303" s="492"/>
      <c r="F303" s="502"/>
      <c r="G303" s="494" t="s">
        <v>253</v>
      </c>
      <c r="H303" s="493"/>
    </row>
    <row r="304" spans="1:8" ht="24.95" customHeight="1" x14ac:dyDescent="0.25">
      <c r="A304" s="54" t="s">
        <v>254</v>
      </c>
      <c r="B304" s="55"/>
      <c r="C304" s="56"/>
      <c r="D304" s="57"/>
      <c r="E304" s="57"/>
      <c r="F304" s="58"/>
      <c r="G304" s="495" t="s">
        <v>270</v>
      </c>
      <c r="H304" s="497"/>
    </row>
    <row r="305" spans="1:8" ht="24.95" customHeight="1" x14ac:dyDescent="0.25">
      <c r="A305" s="491" t="s">
        <v>255</v>
      </c>
      <c r="B305" s="492"/>
      <c r="C305" s="492"/>
      <c r="D305" s="492"/>
      <c r="E305" s="492"/>
      <c r="F305" s="492"/>
      <c r="G305" s="492"/>
      <c r="H305" s="493"/>
    </row>
    <row r="306" spans="1:8" ht="24.95" customHeight="1" x14ac:dyDescent="0.25">
      <c r="A306" s="491" t="s">
        <v>252</v>
      </c>
      <c r="B306" s="492"/>
      <c r="C306" s="492"/>
      <c r="D306" s="492"/>
      <c r="E306" s="492"/>
      <c r="F306" s="502"/>
      <c r="G306" s="492" t="s">
        <v>253</v>
      </c>
      <c r="H306" s="493"/>
    </row>
    <row r="307" spans="1:8" ht="24.95" customHeight="1" x14ac:dyDescent="0.25">
      <c r="A307" s="499" t="s">
        <v>256</v>
      </c>
      <c r="B307" s="500"/>
      <c r="C307" s="500"/>
      <c r="D307" s="500"/>
      <c r="E307" s="500"/>
      <c r="F307" s="501"/>
      <c r="G307" s="492" t="s">
        <v>270</v>
      </c>
      <c r="H307" s="493"/>
    </row>
    <row r="308" spans="1:8" ht="24.95" customHeight="1" x14ac:dyDescent="0.25">
      <c r="A308" s="499" t="s">
        <v>257</v>
      </c>
      <c r="B308" s="500"/>
      <c r="C308" s="500"/>
      <c r="D308" s="500"/>
      <c r="E308" s="500"/>
      <c r="F308" s="501"/>
      <c r="G308" s="496" t="s">
        <v>270</v>
      </c>
      <c r="H308" s="497"/>
    </row>
    <row r="309" spans="1:8" ht="24.95" customHeight="1" x14ac:dyDescent="0.25">
      <c r="A309" s="499" t="s">
        <v>258</v>
      </c>
      <c r="B309" s="500"/>
      <c r="C309" s="500"/>
      <c r="D309" s="500"/>
      <c r="E309" s="500"/>
      <c r="F309" s="501"/>
      <c r="G309" s="496" t="s">
        <v>270</v>
      </c>
      <c r="H309" s="497"/>
    </row>
    <row r="310" spans="1:8" ht="24.95" customHeight="1" x14ac:dyDescent="0.25">
      <c r="A310" s="499" t="s">
        <v>259</v>
      </c>
      <c r="B310" s="500"/>
      <c r="C310" s="500"/>
      <c r="D310" s="500"/>
      <c r="E310" s="500"/>
      <c r="F310" s="501"/>
      <c r="G310" s="496" t="s">
        <v>270</v>
      </c>
      <c r="H310" s="497"/>
    </row>
    <row r="311" spans="1:8" ht="24.95" customHeight="1" x14ac:dyDescent="0.25">
      <c r="A311" s="491" t="s">
        <v>260</v>
      </c>
      <c r="B311" s="492"/>
      <c r="C311" s="492"/>
      <c r="D311" s="492"/>
      <c r="E311" s="492"/>
      <c r="F311" s="492"/>
      <c r="G311" s="492"/>
      <c r="H311" s="493"/>
    </row>
    <row r="312" spans="1:8" ht="24.95" customHeight="1" x14ac:dyDescent="0.25">
      <c r="A312" s="491" t="s">
        <v>252</v>
      </c>
      <c r="B312" s="492"/>
      <c r="C312" s="492"/>
      <c r="D312" s="492"/>
      <c r="E312" s="492"/>
      <c r="F312" s="492"/>
      <c r="G312" s="492"/>
      <c r="H312" s="493"/>
    </row>
    <row r="313" spans="1:8" ht="24.95" customHeight="1" x14ac:dyDescent="0.25">
      <c r="A313" s="54" t="s">
        <v>261</v>
      </c>
      <c r="B313" s="494">
        <v>86</v>
      </c>
      <c r="C313" s="492"/>
      <c r="D313" s="492"/>
      <c r="E313" s="492"/>
      <c r="F313" s="492"/>
      <c r="G313" s="492"/>
      <c r="H313" s="493"/>
    </row>
    <row r="314" spans="1:8" ht="24.95" customHeight="1" x14ac:dyDescent="0.25">
      <c r="A314" s="59" t="s">
        <v>48</v>
      </c>
      <c r="B314" s="495"/>
      <c r="C314" s="496"/>
      <c r="D314" s="496"/>
      <c r="E314" s="496"/>
      <c r="F314" s="496"/>
      <c r="G314" s="496"/>
      <c r="H314" s="497"/>
    </row>
    <row r="315" spans="1:8" ht="24.95" customHeight="1" x14ac:dyDescent="0.25">
      <c r="A315" s="498" t="s">
        <v>262</v>
      </c>
      <c r="B315" s="488"/>
      <c r="C315" s="488"/>
      <c r="D315" s="488"/>
      <c r="E315" s="56"/>
      <c r="F315" s="60"/>
      <c r="G315" s="61" t="s">
        <v>263</v>
      </c>
      <c r="H315" s="62"/>
    </row>
    <row r="316" spans="1:8" ht="24.95" customHeight="1" x14ac:dyDescent="0.25">
      <c r="A316" s="63" t="s">
        <v>264</v>
      </c>
      <c r="B316" s="61" t="s">
        <v>11</v>
      </c>
      <c r="C316" s="61" t="s">
        <v>264</v>
      </c>
      <c r="D316" s="61" t="s">
        <v>11</v>
      </c>
      <c r="E316" s="64"/>
      <c r="F316" s="488" t="s">
        <v>265</v>
      </c>
      <c r="G316" s="488"/>
      <c r="H316" s="65" t="s">
        <v>11</v>
      </c>
    </row>
    <row r="317" spans="1:8" ht="24.95" customHeight="1" x14ac:dyDescent="0.25">
      <c r="A317" s="63" t="s">
        <v>266</v>
      </c>
      <c r="B317" s="61" t="s">
        <v>267</v>
      </c>
      <c r="C317" s="61" t="s">
        <v>268</v>
      </c>
      <c r="D317" s="61" t="s">
        <v>269</v>
      </c>
      <c r="E317" s="64"/>
      <c r="F317" s="488">
        <v>3</v>
      </c>
      <c r="G317" s="488"/>
      <c r="H317" s="66" t="s">
        <v>270</v>
      </c>
    </row>
    <row r="318" spans="1:8" ht="24.95" customHeight="1" x14ac:dyDescent="0.25">
      <c r="A318" s="63" t="s">
        <v>271</v>
      </c>
      <c r="B318" s="61" t="s">
        <v>272</v>
      </c>
      <c r="C318" s="61" t="s">
        <v>273</v>
      </c>
      <c r="D318" s="61" t="s">
        <v>274</v>
      </c>
      <c r="E318" s="64"/>
      <c r="F318" s="488">
        <v>2</v>
      </c>
      <c r="G318" s="488"/>
      <c r="H318" s="66" t="s">
        <v>275</v>
      </c>
    </row>
    <row r="319" spans="1:8" ht="24.95" customHeight="1" x14ac:dyDescent="0.25">
      <c r="A319" s="63" t="s">
        <v>276</v>
      </c>
      <c r="B319" s="61" t="s">
        <v>277</v>
      </c>
      <c r="C319" s="61" t="s">
        <v>278</v>
      </c>
      <c r="D319" s="61" t="s">
        <v>279</v>
      </c>
      <c r="E319" s="64"/>
      <c r="F319" s="488">
        <v>1</v>
      </c>
      <c r="G319" s="488"/>
      <c r="H319" s="66" t="s">
        <v>280</v>
      </c>
    </row>
    <row r="320" spans="1:8" ht="24.95" customHeight="1" x14ac:dyDescent="0.25">
      <c r="A320" s="63" t="s">
        <v>281</v>
      </c>
      <c r="B320" s="61" t="s">
        <v>282</v>
      </c>
      <c r="C320" s="67" t="s">
        <v>283</v>
      </c>
      <c r="D320" s="67" t="s">
        <v>284</v>
      </c>
      <c r="E320" s="68"/>
      <c r="F320" s="489"/>
      <c r="G320" s="490"/>
      <c r="H320" s="65"/>
    </row>
    <row r="321" spans="1:8" ht="96" customHeight="1" thickBot="1" x14ac:dyDescent="0.3">
      <c r="A321" s="481" t="s">
        <v>293</v>
      </c>
      <c r="B321" s="482"/>
      <c r="C321" s="483" t="s">
        <v>292</v>
      </c>
      <c r="D321" s="484"/>
      <c r="E321" s="484"/>
      <c r="F321" s="485"/>
      <c r="G321" s="486" t="s">
        <v>42</v>
      </c>
      <c r="H321" s="487"/>
    </row>
    <row r="322" spans="1:8" ht="24.95" customHeight="1" thickBot="1" x14ac:dyDescent="0.3"/>
    <row r="323" spans="1:8" ht="24.95" customHeight="1" x14ac:dyDescent="0.25">
      <c r="A323" s="532" t="s">
        <v>54</v>
      </c>
      <c r="B323" s="533"/>
      <c r="C323" s="533"/>
      <c r="D323" s="533"/>
      <c r="E323" s="533"/>
      <c r="F323" s="533"/>
      <c r="G323" s="533"/>
      <c r="H323" s="534"/>
    </row>
    <row r="324" spans="1:8" ht="24.95" customHeight="1" x14ac:dyDescent="0.25">
      <c r="A324" s="529" t="s">
        <v>12</v>
      </c>
      <c r="B324" s="530"/>
      <c r="C324" s="530"/>
      <c r="D324" s="530"/>
      <c r="E324" s="530"/>
      <c r="F324" s="530"/>
      <c r="G324" s="530"/>
      <c r="H324" s="531"/>
    </row>
    <row r="325" spans="1:8" ht="24.95" customHeight="1" x14ac:dyDescent="0.25">
      <c r="A325" s="529" t="s">
        <v>13</v>
      </c>
      <c r="B325" s="530"/>
      <c r="C325" s="530"/>
      <c r="D325" s="530"/>
      <c r="E325" s="530"/>
      <c r="F325" s="530"/>
      <c r="G325" s="530"/>
      <c r="H325" s="531"/>
    </row>
    <row r="326" spans="1:8" ht="24.95" customHeight="1" x14ac:dyDescent="0.25">
      <c r="A326" s="529" t="s">
        <v>33</v>
      </c>
      <c r="B326" s="530"/>
      <c r="C326" s="530"/>
      <c r="D326" s="530"/>
      <c r="E326" s="530"/>
      <c r="F326" s="530"/>
      <c r="G326" s="530"/>
      <c r="H326" s="531"/>
    </row>
    <row r="327" spans="1:8" ht="24.95" customHeight="1" x14ac:dyDescent="0.25">
      <c r="A327" s="529" t="s">
        <v>60</v>
      </c>
      <c r="B327" s="530"/>
      <c r="C327" s="530"/>
      <c r="D327" s="530"/>
      <c r="E327" s="530"/>
      <c r="F327" s="530"/>
      <c r="G327" s="530"/>
      <c r="H327" s="531"/>
    </row>
    <row r="328" spans="1:8" ht="24.95" customHeight="1" x14ac:dyDescent="0.25">
      <c r="A328" s="104" t="s">
        <v>15</v>
      </c>
      <c r="B328" s="76"/>
      <c r="C328" s="525" t="s">
        <v>199</v>
      </c>
      <c r="D328" s="525"/>
      <c r="E328" s="525"/>
      <c r="F328" s="37"/>
      <c r="G328" s="525"/>
      <c r="H328" s="526"/>
    </row>
    <row r="329" spans="1:8" ht="24.95" customHeight="1" x14ac:dyDescent="0.25">
      <c r="A329" s="104" t="s">
        <v>1</v>
      </c>
      <c r="B329" s="76"/>
      <c r="C329" s="525" t="str">
        <f>'RC PA I'!$B$148</f>
        <v>LAKSHITA</v>
      </c>
      <c r="D329" s="525"/>
      <c r="E329" s="525"/>
      <c r="F329" s="38" t="s">
        <v>34</v>
      </c>
      <c r="G329" s="525">
        <v>8</v>
      </c>
      <c r="H329" s="526"/>
    </row>
    <row r="330" spans="1:8" ht="24.95" customHeight="1" x14ac:dyDescent="0.25">
      <c r="A330" s="104" t="s">
        <v>35</v>
      </c>
      <c r="B330" s="70"/>
      <c r="C330" s="525" t="str">
        <f>'RC PA I'!$E$149</f>
        <v>ASHWANI KUMAR</v>
      </c>
      <c r="D330" s="525"/>
      <c r="E330" s="525"/>
      <c r="F330" s="37"/>
      <c r="G330" s="525"/>
      <c r="H330" s="526"/>
    </row>
    <row r="331" spans="1:8" ht="24.95" customHeight="1" x14ac:dyDescent="0.25">
      <c r="A331" s="104" t="s">
        <v>36</v>
      </c>
      <c r="B331" s="37"/>
      <c r="C331" s="525" t="str">
        <f>'RC PA I'!$B$149</f>
        <v>SEEMA DEVI</v>
      </c>
      <c r="D331" s="525"/>
      <c r="E331" s="525"/>
      <c r="F331" s="37" t="s">
        <v>37</v>
      </c>
      <c r="G331" s="525">
        <v>1324</v>
      </c>
      <c r="H331" s="526"/>
    </row>
    <row r="332" spans="1:8" ht="24.95" customHeight="1" x14ac:dyDescent="0.25">
      <c r="A332" s="509" t="s">
        <v>38</v>
      </c>
      <c r="B332" s="510"/>
      <c r="C332" s="510"/>
      <c r="D332" s="510"/>
      <c r="E332" s="510"/>
      <c r="F332" s="510"/>
      <c r="G332" s="510"/>
      <c r="H332" s="511"/>
    </row>
    <row r="333" spans="1:8" ht="24.95" customHeight="1" x14ac:dyDescent="0.25">
      <c r="A333" s="512" t="s">
        <v>23</v>
      </c>
      <c r="B333" s="504"/>
      <c r="C333" s="504"/>
      <c r="D333" s="504"/>
      <c r="E333" s="504"/>
      <c r="F333" s="504"/>
      <c r="G333" s="504"/>
      <c r="H333" s="505"/>
    </row>
    <row r="334" spans="1:8" ht="24.95" customHeight="1" x14ac:dyDescent="0.25">
      <c r="A334" s="513" t="s">
        <v>0</v>
      </c>
      <c r="B334" s="516" t="s">
        <v>17</v>
      </c>
      <c r="C334" s="519" t="s">
        <v>24</v>
      </c>
      <c r="D334" s="519" t="s">
        <v>39</v>
      </c>
      <c r="E334" s="519" t="s">
        <v>26</v>
      </c>
      <c r="F334" s="519" t="s">
        <v>27</v>
      </c>
      <c r="G334" s="519" t="s">
        <v>28</v>
      </c>
      <c r="H334" s="522" t="s">
        <v>11</v>
      </c>
    </row>
    <row r="335" spans="1:8" ht="24.95" customHeight="1" x14ac:dyDescent="0.25">
      <c r="A335" s="514"/>
      <c r="B335" s="517"/>
      <c r="C335" s="520"/>
      <c r="D335" s="520"/>
      <c r="E335" s="520"/>
      <c r="F335" s="520"/>
      <c r="G335" s="520"/>
      <c r="H335" s="523"/>
    </row>
    <row r="336" spans="1:8" ht="24.95" customHeight="1" x14ac:dyDescent="0.25">
      <c r="A336" s="515"/>
      <c r="B336" s="518"/>
      <c r="C336" s="521"/>
      <c r="D336" s="521"/>
      <c r="E336" s="521"/>
      <c r="F336" s="521"/>
      <c r="G336" s="521"/>
      <c r="H336" s="524"/>
    </row>
    <row r="337" spans="1:8" ht="24.95" customHeight="1" x14ac:dyDescent="0.25">
      <c r="A337" s="101">
        <v>1</v>
      </c>
      <c r="B337" s="40" t="s">
        <v>5</v>
      </c>
      <c r="C337" s="49">
        <v>9</v>
      </c>
      <c r="D337" s="41" t="s">
        <v>286</v>
      </c>
      <c r="E337" s="42" t="s">
        <v>286</v>
      </c>
      <c r="F337" s="49">
        <v>68</v>
      </c>
      <c r="G337" s="43">
        <f t="shared" ref="G337:G340" si="14">C337+D337+E337+F337</f>
        <v>87</v>
      </c>
      <c r="H337" s="102" t="str">
        <f t="shared" ref="H337:H340" si="15">IF(G337&gt;=91,"A1",IF(G337&gt;=81,"A2",IF(G337&gt;=71,"B1",IF(G337&gt;=61,"B2",IF(G337&gt;=51,"C1",IF(G337&gt;=41,"C2",IF(G337&gt;=33,"D","E")))))))</f>
        <v>A2</v>
      </c>
    </row>
    <row r="338" spans="1:8" ht="24.95" customHeight="1" x14ac:dyDescent="0.25">
      <c r="A338" s="101">
        <v>2</v>
      </c>
      <c r="B338" s="40" t="s">
        <v>6</v>
      </c>
      <c r="C338" s="48">
        <v>9.75</v>
      </c>
      <c r="D338" s="46" t="s">
        <v>286</v>
      </c>
      <c r="E338" s="47" t="s">
        <v>286</v>
      </c>
      <c r="F338" s="48">
        <v>70</v>
      </c>
      <c r="G338" s="43">
        <f t="shared" si="14"/>
        <v>89.75</v>
      </c>
      <c r="H338" s="102" t="str">
        <f t="shared" si="15"/>
        <v>A2</v>
      </c>
    </row>
    <row r="339" spans="1:8" ht="24.95" customHeight="1" x14ac:dyDescent="0.25">
      <c r="A339" s="101">
        <v>3</v>
      </c>
      <c r="B339" s="40" t="s">
        <v>7</v>
      </c>
      <c r="C339" s="49">
        <v>5.5</v>
      </c>
      <c r="D339" s="46" t="s">
        <v>286</v>
      </c>
      <c r="E339" s="47" t="s">
        <v>286</v>
      </c>
      <c r="F339" s="49">
        <v>63</v>
      </c>
      <c r="G339" s="43">
        <f t="shared" si="14"/>
        <v>78.5</v>
      </c>
      <c r="H339" s="102" t="str">
        <f t="shared" si="15"/>
        <v>B1</v>
      </c>
    </row>
    <row r="340" spans="1:8" ht="24.95" customHeight="1" x14ac:dyDescent="0.25">
      <c r="A340" s="101">
        <v>4</v>
      </c>
      <c r="B340" s="40" t="s">
        <v>8</v>
      </c>
      <c r="C340" s="48">
        <v>9.25</v>
      </c>
      <c r="D340" s="46" t="s">
        <v>288</v>
      </c>
      <c r="E340" s="47" t="s">
        <v>288</v>
      </c>
      <c r="F340" s="48">
        <v>70.5</v>
      </c>
      <c r="G340" s="43">
        <f t="shared" si="14"/>
        <v>88.75</v>
      </c>
      <c r="H340" s="102" t="str">
        <f t="shared" si="15"/>
        <v>A2</v>
      </c>
    </row>
    <row r="341" spans="1:8" ht="24.95" customHeight="1" x14ac:dyDescent="0.25">
      <c r="A341" s="101">
        <v>5</v>
      </c>
      <c r="B341" s="50" t="s">
        <v>40</v>
      </c>
      <c r="C341" s="48"/>
      <c r="D341" s="46"/>
      <c r="E341" s="47"/>
      <c r="F341" s="48"/>
      <c r="G341" s="43">
        <v>50</v>
      </c>
      <c r="H341" s="102"/>
    </row>
    <row r="342" spans="1:8" ht="24.95" customHeight="1" x14ac:dyDescent="0.25">
      <c r="A342" s="101">
        <v>6</v>
      </c>
      <c r="B342" s="51" t="s">
        <v>294</v>
      </c>
      <c r="C342" s="52"/>
      <c r="D342" s="52"/>
      <c r="E342" s="52"/>
      <c r="F342" s="44" t="s">
        <v>306</v>
      </c>
      <c r="G342" s="43"/>
      <c r="H342" s="102"/>
    </row>
    <row r="343" spans="1:8" ht="24.95" customHeight="1" x14ac:dyDescent="0.25">
      <c r="A343" s="101">
        <v>7</v>
      </c>
      <c r="B343" s="51" t="s">
        <v>295</v>
      </c>
      <c r="C343" s="52"/>
      <c r="D343" s="52"/>
      <c r="E343" s="52"/>
      <c r="F343" s="44" t="s">
        <v>310</v>
      </c>
      <c r="G343" s="43"/>
      <c r="H343" s="102"/>
    </row>
    <row r="344" spans="1:8" ht="24.95" customHeight="1" x14ac:dyDescent="0.25">
      <c r="A344" s="103" t="s">
        <v>2</v>
      </c>
      <c r="B344" s="51"/>
      <c r="C344" s="52"/>
      <c r="D344" s="52"/>
      <c r="E344" s="52"/>
      <c r="F344" s="44"/>
      <c r="G344" s="43">
        <f>SUM(G337:G341)</f>
        <v>394</v>
      </c>
      <c r="H344" s="102"/>
    </row>
    <row r="345" spans="1:8" ht="24.95" customHeight="1" x14ac:dyDescent="0.25">
      <c r="A345" s="103" t="s">
        <v>41</v>
      </c>
      <c r="B345" s="51"/>
      <c r="C345" s="52"/>
      <c r="D345" s="52"/>
      <c r="E345" s="52"/>
      <c r="F345" s="44"/>
      <c r="G345" s="111">
        <f>(G344/450)*100</f>
        <v>87.555555555555557</v>
      </c>
      <c r="H345" s="102" t="str">
        <f>IF(G345&gt;=91,"A1",IF(G345&gt;=81,"A2",IF(G345&gt;=71,"B1",IF(G345&gt;=61,"B2",IF(G345&gt;=51,"C1",IF(G345&gt;=41,"C2",IF(G345&gt;=33,"D","E")))))))</f>
        <v>A2</v>
      </c>
    </row>
    <row r="346" spans="1:8" ht="24.95" customHeight="1" x14ac:dyDescent="0.25">
      <c r="A346" s="503" t="s">
        <v>332</v>
      </c>
      <c r="B346" s="504"/>
      <c r="C346" s="504"/>
      <c r="D346" s="504"/>
      <c r="E346" s="504"/>
      <c r="F346" s="504"/>
      <c r="G346" s="504"/>
      <c r="H346" s="505"/>
    </row>
    <row r="347" spans="1:8" ht="24.95" customHeight="1" x14ac:dyDescent="0.25">
      <c r="A347" s="506" t="s">
        <v>250</v>
      </c>
      <c r="B347" s="507"/>
      <c r="C347" s="507"/>
      <c r="D347" s="507"/>
      <c r="E347" s="507"/>
      <c r="F347" s="507"/>
      <c r="G347" s="507"/>
      <c r="H347" s="508"/>
    </row>
    <row r="348" spans="1:8" ht="24.95" customHeight="1" x14ac:dyDescent="0.25">
      <c r="A348" s="491" t="s">
        <v>251</v>
      </c>
      <c r="B348" s="492"/>
      <c r="C348" s="492"/>
      <c r="D348" s="492"/>
      <c r="E348" s="492"/>
      <c r="F348" s="492"/>
      <c r="G348" s="492"/>
      <c r="H348" s="493"/>
    </row>
    <row r="349" spans="1:8" ht="24.95" customHeight="1" x14ac:dyDescent="0.25">
      <c r="A349" s="491" t="s">
        <v>252</v>
      </c>
      <c r="B349" s="492"/>
      <c r="C349" s="492"/>
      <c r="D349" s="492"/>
      <c r="E349" s="492"/>
      <c r="F349" s="502"/>
      <c r="G349" s="494" t="s">
        <v>253</v>
      </c>
      <c r="H349" s="493"/>
    </row>
    <row r="350" spans="1:8" ht="24.95" customHeight="1" x14ac:dyDescent="0.25">
      <c r="A350" s="54" t="s">
        <v>254</v>
      </c>
      <c r="B350" s="55"/>
      <c r="C350" s="56"/>
      <c r="D350" s="57"/>
      <c r="E350" s="57"/>
      <c r="F350" s="58"/>
      <c r="G350" s="495" t="s">
        <v>270</v>
      </c>
      <c r="H350" s="497"/>
    </row>
    <row r="351" spans="1:8" ht="24.95" customHeight="1" x14ac:dyDescent="0.25">
      <c r="A351" s="491" t="s">
        <v>255</v>
      </c>
      <c r="B351" s="492"/>
      <c r="C351" s="492"/>
      <c r="D351" s="492"/>
      <c r="E351" s="492"/>
      <c r="F351" s="492"/>
      <c r="G351" s="492"/>
      <c r="H351" s="493"/>
    </row>
    <row r="352" spans="1:8" ht="24.95" customHeight="1" x14ac:dyDescent="0.25">
      <c r="A352" s="491" t="s">
        <v>252</v>
      </c>
      <c r="B352" s="492"/>
      <c r="C352" s="492"/>
      <c r="D352" s="492"/>
      <c r="E352" s="492"/>
      <c r="F352" s="502"/>
      <c r="G352" s="494" t="s">
        <v>253</v>
      </c>
      <c r="H352" s="493"/>
    </row>
    <row r="353" spans="1:8" ht="24.95" customHeight="1" x14ac:dyDescent="0.25">
      <c r="A353" s="499" t="s">
        <v>256</v>
      </c>
      <c r="B353" s="500"/>
      <c r="C353" s="500"/>
      <c r="D353" s="500"/>
      <c r="E353" s="500"/>
      <c r="F353" s="501"/>
      <c r="G353" s="492" t="s">
        <v>275</v>
      </c>
      <c r="H353" s="493"/>
    </row>
    <row r="354" spans="1:8" ht="24.95" customHeight="1" x14ac:dyDescent="0.25">
      <c r="A354" s="499" t="s">
        <v>257</v>
      </c>
      <c r="B354" s="500"/>
      <c r="C354" s="500"/>
      <c r="D354" s="500"/>
      <c r="E354" s="500"/>
      <c r="F354" s="501"/>
      <c r="G354" s="496" t="s">
        <v>270</v>
      </c>
      <c r="H354" s="497"/>
    </row>
    <row r="355" spans="1:8" ht="24.95" customHeight="1" x14ac:dyDescent="0.25">
      <c r="A355" s="499" t="s">
        <v>258</v>
      </c>
      <c r="B355" s="500"/>
      <c r="C355" s="500"/>
      <c r="D355" s="500"/>
      <c r="E355" s="500"/>
      <c r="F355" s="501"/>
      <c r="G355" s="496" t="s">
        <v>270</v>
      </c>
      <c r="H355" s="497"/>
    </row>
    <row r="356" spans="1:8" ht="24.95" customHeight="1" x14ac:dyDescent="0.25">
      <c r="A356" s="499" t="s">
        <v>259</v>
      </c>
      <c r="B356" s="500"/>
      <c r="C356" s="500"/>
      <c r="D356" s="500"/>
      <c r="E356" s="500"/>
      <c r="F356" s="501"/>
      <c r="G356" s="496" t="s">
        <v>270</v>
      </c>
      <c r="H356" s="497"/>
    </row>
    <row r="357" spans="1:8" ht="24.95" customHeight="1" x14ac:dyDescent="0.25">
      <c r="A357" s="491" t="s">
        <v>260</v>
      </c>
      <c r="B357" s="492"/>
      <c r="C357" s="492"/>
      <c r="D357" s="492"/>
      <c r="E357" s="492"/>
      <c r="F357" s="492"/>
      <c r="G357" s="492"/>
      <c r="H357" s="493"/>
    </row>
    <row r="358" spans="1:8" ht="24.95" customHeight="1" x14ac:dyDescent="0.25">
      <c r="A358" s="491" t="s">
        <v>252</v>
      </c>
      <c r="B358" s="492"/>
      <c r="C358" s="492"/>
      <c r="D358" s="492"/>
      <c r="E358" s="492"/>
      <c r="F358" s="492"/>
      <c r="G358" s="492"/>
      <c r="H358" s="493"/>
    </row>
    <row r="359" spans="1:8" ht="24.95" customHeight="1" x14ac:dyDescent="0.25">
      <c r="A359" s="54" t="s">
        <v>261</v>
      </c>
      <c r="B359" s="494">
        <v>84</v>
      </c>
      <c r="C359" s="492"/>
      <c r="D359" s="492"/>
      <c r="E359" s="492"/>
      <c r="F359" s="492"/>
      <c r="G359" s="492"/>
      <c r="H359" s="493"/>
    </row>
    <row r="360" spans="1:8" ht="24.95" customHeight="1" x14ac:dyDescent="0.25">
      <c r="A360" s="59" t="s">
        <v>48</v>
      </c>
      <c r="B360" s="495"/>
      <c r="C360" s="496"/>
      <c r="D360" s="496"/>
      <c r="E360" s="496"/>
      <c r="F360" s="496"/>
      <c r="G360" s="496"/>
      <c r="H360" s="497"/>
    </row>
    <row r="361" spans="1:8" ht="24.95" customHeight="1" x14ac:dyDescent="0.25">
      <c r="A361" s="498" t="s">
        <v>262</v>
      </c>
      <c r="B361" s="488"/>
      <c r="C361" s="488"/>
      <c r="D361" s="488"/>
      <c r="E361" s="56"/>
      <c r="F361" s="60"/>
      <c r="G361" s="61" t="s">
        <v>263</v>
      </c>
      <c r="H361" s="62"/>
    </row>
    <row r="362" spans="1:8" ht="24.95" customHeight="1" x14ac:dyDescent="0.25">
      <c r="A362" s="63" t="s">
        <v>264</v>
      </c>
      <c r="B362" s="61" t="s">
        <v>11</v>
      </c>
      <c r="C362" s="61" t="s">
        <v>264</v>
      </c>
      <c r="D362" s="61" t="s">
        <v>11</v>
      </c>
      <c r="E362" s="64"/>
      <c r="F362" s="488" t="s">
        <v>265</v>
      </c>
      <c r="G362" s="488"/>
      <c r="H362" s="65" t="s">
        <v>11</v>
      </c>
    </row>
    <row r="363" spans="1:8" ht="24.95" customHeight="1" x14ac:dyDescent="0.25">
      <c r="A363" s="63" t="s">
        <v>266</v>
      </c>
      <c r="B363" s="61" t="s">
        <v>267</v>
      </c>
      <c r="C363" s="61" t="s">
        <v>268</v>
      </c>
      <c r="D363" s="61" t="s">
        <v>269</v>
      </c>
      <c r="E363" s="64"/>
      <c r="F363" s="488">
        <v>3</v>
      </c>
      <c r="G363" s="488"/>
      <c r="H363" s="66" t="s">
        <v>270</v>
      </c>
    </row>
    <row r="364" spans="1:8" ht="24.95" customHeight="1" x14ac:dyDescent="0.25">
      <c r="A364" s="63" t="s">
        <v>271</v>
      </c>
      <c r="B364" s="61" t="s">
        <v>272</v>
      </c>
      <c r="C364" s="61" t="s">
        <v>273</v>
      </c>
      <c r="D364" s="61" t="s">
        <v>274</v>
      </c>
      <c r="E364" s="64"/>
      <c r="F364" s="488">
        <v>2</v>
      </c>
      <c r="G364" s="488"/>
      <c r="H364" s="66" t="s">
        <v>275</v>
      </c>
    </row>
    <row r="365" spans="1:8" ht="24.95" customHeight="1" x14ac:dyDescent="0.25">
      <c r="A365" s="63" t="s">
        <v>276</v>
      </c>
      <c r="B365" s="61" t="s">
        <v>277</v>
      </c>
      <c r="C365" s="61" t="s">
        <v>278</v>
      </c>
      <c r="D365" s="61" t="s">
        <v>279</v>
      </c>
      <c r="E365" s="64"/>
      <c r="F365" s="488">
        <v>1</v>
      </c>
      <c r="G365" s="488"/>
      <c r="H365" s="66" t="s">
        <v>280</v>
      </c>
    </row>
    <row r="366" spans="1:8" ht="24.95" customHeight="1" x14ac:dyDescent="0.25">
      <c r="A366" s="63" t="s">
        <v>281</v>
      </c>
      <c r="B366" s="61" t="s">
        <v>282</v>
      </c>
      <c r="C366" s="67" t="s">
        <v>283</v>
      </c>
      <c r="D366" s="67" t="s">
        <v>284</v>
      </c>
      <c r="E366" s="68"/>
      <c r="F366" s="489"/>
      <c r="G366" s="490"/>
      <c r="H366" s="65"/>
    </row>
    <row r="367" spans="1:8" ht="81" customHeight="1" thickBot="1" x14ac:dyDescent="0.3">
      <c r="A367" s="481" t="s">
        <v>293</v>
      </c>
      <c r="B367" s="482"/>
      <c r="C367" s="483" t="s">
        <v>292</v>
      </c>
      <c r="D367" s="484"/>
      <c r="E367" s="484"/>
      <c r="F367" s="485"/>
      <c r="G367" s="486" t="s">
        <v>42</v>
      </c>
      <c r="H367" s="487"/>
    </row>
    <row r="368" spans="1:8" ht="24.95" customHeight="1" thickBot="1" x14ac:dyDescent="0.3">
      <c r="A368" s="172"/>
      <c r="B368" s="173"/>
      <c r="C368" s="173"/>
      <c r="D368" s="173"/>
      <c r="E368" s="173"/>
      <c r="F368" s="173"/>
      <c r="G368" s="173"/>
      <c r="H368" s="174"/>
    </row>
    <row r="369" spans="1:8" ht="24.95" customHeight="1" x14ac:dyDescent="0.25">
      <c r="A369" s="532" t="s">
        <v>54</v>
      </c>
      <c r="B369" s="533"/>
      <c r="C369" s="533"/>
      <c r="D369" s="533"/>
      <c r="E369" s="533"/>
      <c r="F369" s="533"/>
      <c r="G369" s="533"/>
      <c r="H369" s="534"/>
    </row>
    <row r="370" spans="1:8" ht="24.95" customHeight="1" x14ac:dyDescent="0.25">
      <c r="A370" s="529" t="s">
        <v>12</v>
      </c>
      <c r="B370" s="530"/>
      <c r="C370" s="530"/>
      <c r="D370" s="530"/>
      <c r="E370" s="530"/>
      <c r="F370" s="530"/>
      <c r="G370" s="530"/>
      <c r="H370" s="531"/>
    </row>
    <row r="371" spans="1:8" ht="24.95" customHeight="1" x14ac:dyDescent="0.25">
      <c r="A371" s="529" t="s">
        <v>13</v>
      </c>
      <c r="B371" s="530"/>
      <c r="C371" s="530"/>
      <c r="D371" s="530"/>
      <c r="E371" s="530"/>
      <c r="F371" s="530"/>
      <c r="G371" s="530"/>
      <c r="H371" s="531"/>
    </row>
    <row r="372" spans="1:8" ht="24.95" customHeight="1" x14ac:dyDescent="0.25">
      <c r="A372" s="529" t="s">
        <v>33</v>
      </c>
      <c r="B372" s="530"/>
      <c r="C372" s="530"/>
      <c r="D372" s="530"/>
      <c r="E372" s="530"/>
      <c r="F372" s="530"/>
      <c r="G372" s="530"/>
      <c r="H372" s="531"/>
    </row>
    <row r="373" spans="1:8" ht="24.95" customHeight="1" x14ac:dyDescent="0.25">
      <c r="A373" s="529" t="s">
        <v>60</v>
      </c>
      <c r="B373" s="530"/>
      <c r="C373" s="530"/>
      <c r="D373" s="530"/>
      <c r="E373" s="530"/>
      <c r="F373" s="530"/>
      <c r="G373" s="530"/>
      <c r="H373" s="531"/>
    </row>
    <row r="374" spans="1:8" ht="24.95" customHeight="1" x14ac:dyDescent="0.25">
      <c r="A374" s="527" t="s">
        <v>15</v>
      </c>
      <c r="B374" s="528"/>
      <c r="C374" s="525" t="s">
        <v>199</v>
      </c>
      <c r="D374" s="525"/>
      <c r="E374" s="525"/>
      <c r="F374" s="37"/>
      <c r="G374" s="525"/>
      <c r="H374" s="526"/>
    </row>
    <row r="375" spans="1:8" ht="24.95" customHeight="1" x14ac:dyDescent="0.25">
      <c r="A375" s="527" t="s">
        <v>1</v>
      </c>
      <c r="B375" s="528"/>
      <c r="C375" s="495" t="str">
        <f>'RC PA I'!$B$168</f>
        <v>MEROHI UPPAL</v>
      </c>
      <c r="D375" s="496"/>
      <c r="E375" s="535"/>
      <c r="F375" s="38" t="s">
        <v>34</v>
      </c>
      <c r="G375" s="525">
        <v>9</v>
      </c>
      <c r="H375" s="526"/>
    </row>
    <row r="376" spans="1:8" ht="24.95" customHeight="1" x14ac:dyDescent="0.25">
      <c r="A376" s="104" t="s">
        <v>35</v>
      </c>
      <c r="B376" s="140"/>
      <c r="C376" s="525" t="str">
        <f>'RC PA I'!$E$169</f>
        <v>ROHIT UPPAL</v>
      </c>
      <c r="D376" s="525"/>
      <c r="E376" s="525"/>
      <c r="F376" s="37"/>
      <c r="G376" s="525"/>
      <c r="H376" s="526"/>
    </row>
    <row r="377" spans="1:8" ht="24.95" customHeight="1" x14ac:dyDescent="0.25">
      <c r="A377" s="104" t="s">
        <v>36</v>
      </c>
      <c r="B377" s="37"/>
      <c r="C377" s="525" t="str">
        <f>'RC PA I'!$B$169</f>
        <v>MEGHA NARGOTRA</v>
      </c>
      <c r="D377" s="525"/>
      <c r="E377" s="525"/>
      <c r="F377" s="37" t="s">
        <v>37</v>
      </c>
      <c r="G377" s="525">
        <v>1350</v>
      </c>
      <c r="H377" s="526"/>
    </row>
    <row r="378" spans="1:8" ht="24.95" customHeight="1" x14ac:dyDescent="0.25">
      <c r="A378" s="509" t="s">
        <v>38</v>
      </c>
      <c r="B378" s="510"/>
      <c r="C378" s="510"/>
      <c r="D378" s="510"/>
      <c r="E378" s="510"/>
      <c r="F378" s="510"/>
      <c r="G378" s="510"/>
      <c r="H378" s="511"/>
    </row>
    <row r="379" spans="1:8" ht="24.95" customHeight="1" x14ac:dyDescent="0.25">
      <c r="A379" s="512" t="s">
        <v>23</v>
      </c>
      <c r="B379" s="504"/>
      <c r="C379" s="504"/>
      <c r="D379" s="504"/>
      <c r="E379" s="504"/>
      <c r="F379" s="504"/>
      <c r="G379" s="504"/>
      <c r="H379" s="505"/>
    </row>
    <row r="380" spans="1:8" ht="24.95" customHeight="1" x14ac:dyDescent="0.25">
      <c r="A380" s="513" t="s">
        <v>0</v>
      </c>
      <c r="B380" s="516" t="s">
        <v>17</v>
      </c>
      <c r="C380" s="519" t="s">
        <v>24</v>
      </c>
      <c r="D380" s="519" t="s">
        <v>39</v>
      </c>
      <c r="E380" s="519" t="s">
        <v>26</v>
      </c>
      <c r="F380" s="519" t="s">
        <v>27</v>
      </c>
      <c r="G380" s="519" t="s">
        <v>28</v>
      </c>
      <c r="H380" s="522" t="s">
        <v>11</v>
      </c>
    </row>
    <row r="381" spans="1:8" ht="24.95" customHeight="1" x14ac:dyDescent="0.25">
      <c r="A381" s="514"/>
      <c r="B381" s="517"/>
      <c r="C381" s="520"/>
      <c r="D381" s="520"/>
      <c r="E381" s="520"/>
      <c r="F381" s="520"/>
      <c r="G381" s="520"/>
      <c r="H381" s="523"/>
    </row>
    <row r="382" spans="1:8" ht="24.95" customHeight="1" x14ac:dyDescent="0.25">
      <c r="A382" s="515"/>
      <c r="B382" s="518"/>
      <c r="C382" s="520"/>
      <c r="D382" s="520"/>
      <c r="E382" s="520"/>
      <c r="F382" s="520"/>
      <c r="G382" s="520"/>
      <c r="H382" s="524"/>
    </row>
    <row r="383" spans="1:8" ht="24.95" customHeight="1" x14ac:dyDescent="0.25">
      <c r="A383" s="101">
        <v>1</v>
      </c>
      <c r="B383" s="78" t="s">
        <v>5</v>
      </c>
      <c r="C383" s="49">
        <v>9.75</v>
      </c>
      <c r="D383" s="46" t="s">
        <v>286</v>
      </c>
      <c r="E383" s="47" t="s">
        <v>286</v>
      </c>
      <c r="F383" s="49">
        <v>77.5</v>
      </c>
      <c r="G383" s="43">
        <f t="shared" ref="G383:G384" si="16">C383+D383+E383+F383</f>
        <v>97.25</v>
      </c>
      <c r="H383" s="108" t="str">
        <f>IF(G385&gt;=91,"A1",IF(G385&gt;=81,"A2",IF(G385&gt;=71,"B1",IF(G385&gt;=61,"B2",IF(G385&gt;=51,"C1",IF(G385&gt;=41,"C2",IF(G385&gt;=33,"D","E")))))))</f>
        <v>A1</v>
      </c>
    </row>
    <row r="384" spans="1:8" ht="24.95" customHeight="1" x14ac:dyDescent="0.25">
      <c r="A384" s="101">
        <v>2</v>
      </c>
      <c r="B384" s="78" t="s">
        <v>6</v>
      </c>
      <c r="C384" s="48">
        <v>9.75</v>
      </c>
      <c r="D384" s="46" t="s">
        <v>288</v>
      </c>
      <c r="E384" s="47" t="s">
        <v>286</v>
      </c>
      <c r="F384" s="48">
        <v>71.5</v>
      </c>
      <c r="G384" s="43">
        <f t="shared" si="16"/>
        <v>90.75</v>
      </c>
      <c r="H384" s="108" t="str">
        <f>IF(G386&gt;=91,"A1",IF(G386&gt;=81,"A2",IF(G386&gt;=71,"B1",IF(G386&gt;=61,"B2",IF(G386&gt;=51,"C1",IF(G386&gt;=41,"C2",IF(G386&gt;=33,"D","E")))))))</f>
        <v>A1</v>
      </c>
    </row>
    <row r="385" spans="1:8" ht="24.95" customHeight="1" x14ac:dyDescent="0.25">
      <c r="A385" s="101">
        <v>3</v>
      </c>
      <c r="B385" s="40" t="s">
        <v>7</v>
      </c>
      <c r="C385" s="79">
        <v>9.5</v>
      </c>
      <c r="D385" s="80" t="s">
        <v>286</v>
      </c>
      <c r="E385" s="81" t="s">
        <v>286</v>
      </c>
      <c r="F385" s="79">
        <v>76</v>
      </c>
      <c r="G385" s="77">
        <f>C385+D385+E385+F385</f>
        <v>95.5</v>
      </c>
      <c r="H385" s="102" t="str">
        <f t="shared" ref="H385:H386" si="17">IF(G385&gt;=91,"A1",IF(G385&gt;=81,"A2",IF(G385&gt;=71,"B1",IF(G385&gt;=61,"B2",IF(G385&gt;=51,"C1",IF(G385&gt;=41,"C2",IF(G385&gt;=33,"D","E")))))))</f>
        <v>A1</v>
      </c>
    </row>
    <row r="386" spans="1:8" ht="24.95" customHeight="1" x14ac:dyDescent="0.25">
      <c r="A386" s="101">
        <v>4</v>
      </c>
      <c r="B386" s="40" t="s">
        <v>8</v>
      </c>
      <c r="C386" s="48">
        <v>9</v>
      </c>
      <c r="D386" s="46" t="s">
        <v>288</v>
      </c>
      <c r="E386" s="47" t="s">
        <v>286</v>
      </c>
      <c r="F386" s="48">
        <v>76.5</v>
      </c>
      <c r="G386" s="43">
        <f>C386+D386+E386+F386</f>
        <v>95</v>
      </c>
      <c r="H386" s="102" t="str">
        <f t="shared" si="17"/>
        <v>A1</v>
      </c>
    </row>
    <row r="387" spans="1:8" ht="24.95" customHeight="1" x14ac:dyDescent="0.25">
      <c r="A387" s="101">
        <v>5</v>
      </c>
      <c r="B387" s="50" t="s">
        <v>40</v>
      </c>
      <c r="C387" s="48"/>
      <c r="D387" s="46"/>
      <c r="E387" s="47"/>
      <c r="F387" s="48"/>
      <c r="G387" s="74">
        <v>48</v>
      </c>
      <c r="H387" s="102"/>
    </row>
    <row r="388" spans="1:8" ht="24.95" customHeight="1" x14ac:dyDescent="0.25">
      <c r="A388" s="101">
        <v>6</v>
      </c>
      <c r="B388" s="51" t="s">
        <v>294</v>
      </c>
      <c r="C388" s="52"/>
      <c r="D388" s="52"/>
      <c r="E388" s="52"/>
      <c r="F388" s="75">
        <v>50</v>
      </c>
      <c r="G388" s="76"/>
      <c r="H388" s="108"/>
    </row>
    <row r="389" spans="1:8" ht="24.95" customHeight="1" x14ac:dyDescent="0.25">
      <c r="A389" s="101">
        <v>7</v>
      </c>
      <c r="B389" s="51" t="s">
        <v>295</v>
      </c>
      <c r="C389" s="52"/>
      <c r="D389" s="52"/>
      <c r="E389" s="52"/>
      <c r="F389" s="75">
        <v>50</v>
      </c>
      <c r="G389" s="76"/>
      <c r="H389" s="108"/>
    </row>
    <row r="390" spans="1:8" ht="24.95" customHeight="1" x14ac:dyDescent="0.25">
      <c r="A390" s="103" t="s">
        <v>2</v>
      </c>
      <c r="B390" s="51"/>
      <c r="C390" s="52"/>
      <c r="D390" s="52"/>
      <c r="E390" s="52"/>
      <c r="F390" s="44"/>
      <c r="G390" s="43">
        <f>SUM(G383:G387)</f>
        <v>426.5</v>
      </c>
      <c r="H390" s="102"/>
    </row>
    <row r="391" spans="1:8" ht="24.95" customHeight="1" x14ac:dyDescent="0.25">
      <c r="A391" s="103" t="s">
        <v>41</v>
      </c>
      <c r="B391" s="51"/>
      <c r="C391" s="52"/>
      <c r="D391" s="52"/>
      <c r="E391" s="52"/>
      <c r="F391" s="44"/>
      <c r="G391" s="111">
        <f>(G390/450)*100</f>
        <v>94.777777777777786</v>
      </c>
      <c r="H391" s="102" t="str">
        <f>IF(G391&gt;=91,"A1",IF(G391&gt;=81,"A2",IF(G391&gt;=71,"B1",IF(G391&gt;=61,"B2",IF(G391&gt;=51,"C1",IF(G391&gt;=41,"C2",IF(G391&gt;=33,"D","E")))))))</f>
        <v>A1</v>
      </c>
    </row>
    <row r="392" spans="1:8" ht="24.95" customHeight="1" x14ac:dyDescent="0.25">
      <c r="A392" s="503" t="s">
        <v>333</v>
      </c>
      <c r="B392" s="504"/>
      <c r="C392" s="504"/>
      <c r="D392" s="504"/>
      <c r="E392" s="504"/>
      <c r="F392" s="504"/>
      <c r="G392" s="504"/>
      <c r="H392" s="505"/>
    </row>
    <row r="393" spans="1:8" ht="24.95" customHeight="1" x14ac:dyDescent="0.25">
      <c r="A393" s="506" t="s">
        <v>250</v>
      </c>
      <c r="B393" s="507"/>
      <c r="C393" s="507"/>
      <c r="D393" s="507"/>
      <c r="E393" s="507"/>
      <c r="F393" s="507"/>
      <c r="G393" s="507"/>
      <c r="H393" s="508"/>
    </row>
    <row r="394" spans="1:8" ht="24.95" customHeight="1" x14ac:dyDescent="0.25">
      <c r="A394" s="491" t="s">
        <v>251</v>
      </c>
      <c r="B394" s="492"/>
      <c r="C394" s="492"/>
      <c r="D394" s="492"/>
      <c r="E394" s="492"/>
      <c r="F394" s="492"/>
      <c r="G394" s="492"/>
      <c r="H394" s="493"/>
    </row>
    <row r="395" spans="1:8" ht="24.95" customHeight="1" x14ac:dyDescent="0.25">
      <c r="A395" s="491" t="s">
        <v>252</v>
      </c>
      <c r="B395" s="492"/>
      <c r="C395" s="492"/>
      <c r="D395" s="492"/>
      <c r="E395" s="492"/>
      <c r="F395" s="502"/>
      <c r="G395" s="494" t="s">
        <v>253</v>
      </c>
      <c r="H395" s="493"/>
    </row>
    <row r="396" spans="1:8" ht="24.95" customHeight="1" x14ac:dyDescent="0.25">
      <c r="A396" s="54" t="s">
        <v>254</v>
      </c>
      <c r="B396" s="55"/>
      <c r="C396" s="56"/>
      <c r="D396" s="57"/>
      <c r="E396" s="57"/>
      <c r="F396" s="58"/>
      <c r="G396" s="495" t="s">
        <v>270</v>
      </c>
      <c r="H396" s="497"/>
    </row>
    <row r="397" spans="1:8" ht="24.95" customHeight="1" x14ac:dyDescent="0.25">
      <c r="A397" s="491" t="s">
        <v>255</v>
      </c>
      <c r="B397" s="492"/>
      <c r="C397" s="492"/>
      <c r="D397" s="492"/>
      <c r="E397" s="492"/>
      <c r="F397" s="492"/>
      <c r="G397" s="492"/>
      <c r="H397" s="493"/>
    </row>
    <row r="398" spans="1:8" ht="24.95" customHeight="1" x14ac:dyDescent="0.25">
      <c r="A398" s="491" t="s">
        <v>252</v>
      </c>
      <c r="B398" s="492"/>
      <c r="C398" s="492"/>
      <c r="D398" s="492"/>
      <c r="E398" s="492"/>
      <c r="F398" s="502"/>
      <c r="G398" s="494" t="s">
        <v>253</v>
      </c>
      <c r="H398" s="493"/>
    </row>
    <row r="399" spans="1:8" ht="24.95" customHeight="1" x14ac:dyDescent="0.25">
      <c r="A399" s="499" t="s">
        <v>256</v>
      </c>
      <c r="B399" s="500"/>
      <c r="C399" s="500"/>
      <c r="D399" s="500"/>
      <c r="E399" s="500"/>
      <c r="F399" s="501"/>
      <c r="G399" s="494" t="s">
        <v>275</v>
      </c>
      <c r="H399" s="493"/>
    </row>
    <row r="400" spans="1:8" ht="24.95" customHeight="1" x14ac:dyDescent="0.25">
      <c r="A400" s="499" t="s">
        <v>257</v>
      </c>
      <c r="B400" s="500"/>
      <c r="C400" s="500"/>
      <c r="D400" s="500"/>
      <c r="E400" s="500"/>
      <c r="F400" s="501"/>
      <c r="G400" s="495" t="s">
        <v>270</v>
      </c>
      <c r="H400" s="497"/>
    </row>
    <row r="401" spans="1:8" ht="24.95" customHeight="1" x14ac:dyDescent="0.25">
      <c r="A401" s="499" t="s">
        <v>258</v>
      </c>
      <c r="B401" s="500"/>
      <c r="C401" s="500"/>
      <c r="D401" s="500"/>
      <c r="E401" s="500"/>
      <c r="F401" s="500"/>
      <c r="G401" s="496" t="s">
        <v>270</v>
      </c>
      <c r="H401" s="497"/>
    </row>
    <row r="402" spans="1:8" ht="24.95" customHeight="1" x14ac:dyDescent="0.25">
      <c r="A402" s="499" t="s">
        <v>259</v>
      </c>
      <c r="B402" s="500"/>
      <c r="C402" s="500"/>
      <c r="D402" s="500"/>
      <c r="E402" s="500"/>
      <c r="F402" s="500"/>
      <c r="G402" s="496" t="s">
        <v>270</v>
      </c>
      <c r="H402" s="497"/>
    </row>
    <row r="403" spans="1:8" ht="24.95" customHeight="1" x14ac:dyDescent="0.25">
      <c r="A403" s="491" t="s">
        <v>260</v>
      </c>
      <c r="B403" s="492"/>
      <c r="C403" s="492"/>
      <c r="D403" s="492"/>
      <c r="E403" s="492"/>
      <c r="F403" s="492"/>
      <c r="G403" s="492"/>
      <c r="H403" s="493"/>
    </row>
    <row r="404" spans="1:8" ht="24.95" customHeight="1" x14ac:dyDescent="0.25">
      <c r="A404" s="491" t="s">
        <v>252</v>
      </c>
      <c r="B404" s="492"/>
      <c r="C404" s="492"/>
      <c r="D404" s="492"/>
      <c r="E404" s="492"/>
      <c r="F404" s="492"/>
      <c r="G404" s="492"/>
      <c r="H404" s="493"/>
    </row>
    <row r="405" spans="1:8" ht="24.95" customHeight="1" x14ac:dyDescent="0.25">
      <c r="A405" s="54" t="s">
        <v>261</v>
      </c>
      <c r="B405" s="494">
        <v>82</v>
      </c>
      <c r="C405" s="492"/>
      <c r="D405" s="492"/>
      <c r="E405" s="492"/>
      <c r="F405" s="492"/>
      <c r="G405" s="492"/>
      <c r="H405" s="493"/>
    </row>
    <row r="406" spans="1:8" ht="24.95" customHeight="1" x14ac:dyDescent="0.25">
      <c r="A406" s="59" t="s">
        <v>48</v>
      </c>
      <c r="B406" s="495"/>
      <c r="C406" s="496"/>
      <c r="D406" s="496"/>
      <c r="E406" s="496"/>
      <c r="F406" s="496"/>
      <c r="G406" s="496"/>
      <c r="H406" s="497"/>
    </row>
    <row r="407" spans="1:8" ht="24.95" customHeight="1" x14ac:dyDescent="0.25">
      <c r="A407" s="498" t="s">
        <v>262</v>
      </c>
      <c r="B407" s="488"/>
      <c r="C407" s="488"/>
      <c r="D407" s="488"/>
      <c r="E407" s="56"/>
      <c r="F407" s="141"/>
      <c r="G407" s="138" t="s">
        <v>263</v>
      </c>
      <c r="H407" s="142"/>
    </row>
    <row r="408" spans="1:8" ht="24.95" customHeight="1" x14ac:dyDescent="0.25">
      <c r="A408" s="139" t="s">
        <v>264</v>
      </c>
      <c r="B408" s="138" t="s">
        <v>11</v>
      </c>
      <c r="C408" s="138" t="s">
        <v>264</v>
      </c>
      <c r="D408" s="138" t="s">
        <v>11</v>
      </c>
      <c r="E408" s="64"/>
      <c r="F408" s="488" t="s">
        <v>265</v>
      </c>
      <c r="G408" s="488"/>
      <c r="H408" s="65" t="s">
        <v>11</v>
      </c>
    </row>
    <row r="409" spans="1:8" ht="24.95" customHeight="1" x14ac:dyDescent="0.25">
      <c r="A409" s="139" t="s">
        <v>266</v>
      </c>
      <c r="B409" s="138" t="s">
        <v>267</v>
      </c>
      <c r="C409" s="138" t="s">
        <v>268</v>
      </c>
      <c r="D409" s="138" t="s">
        <v>269</v>
      </c>
      <c r="E409" s="64"/>
      <c r="F409" s="488">
        <v>3</v>
      </c>
      <c r="G409" s="488"/>
      <c r="H409" s="66" t="s">
        <v>270</v>
      </c>
    </row>
    <row r="410" spans="1:8" ht="24.95" customHeight="1" x14ac:dyDescent="0.25">
      <c r="A410" s="139" t="s">
        <v>271</v>
      </c>
      <c r="B410" s="138" t="s">
        <v>272</v>
      </c>
      <c r="C410" s="138" t="s">
        <v>273</v>
      </c>
      <c r="D410" s="138" t="s">
        <v>274</v>
      </c>
      <c r="E410" s="64"/>
      <c r="F410" s="488">
        <v>2</v>
      </c>
      <c r="G410" s="488"/>
      <c r="H410" s="66" t="s">
        <v>275</v>
      </c>
    </row>
    <row r="411" spans="1:8" ht="24.95" customHeight="1" x14ac:dyDescent="0.25">
      <c r="A411" s="139" t="s">
        <v>276</v>
      </c>
      <c r="B411" s="138" t="s">
        <v>277</v>
      </c>
      <c r="C411" s="138" t="s">
        <v>278</v>
      </c>
      <c r="D411" s="138" t="s">
        <v>279</v>
      </c>
      <c r="E411" s="64"/>
      <c r="F411" s="488">
        <v>1</v>
      </c>
      <c r="G411" s="488"/>
      <c r="H411" s="66" t="s">
        <v>280</v>
      </c>
    </row>
    <row r="412" spans="1:8" ht="24.95" customHeight="1" x14ac:dyDescent="0.25">
      <c r="A412" s="139" t="s">
        <v>281</v>
      </c>
      <c r="B412" s="138" t="s">
        <v>282</v>
      </c>
      <c r="C412" s="67" t="s">
        <v>283</v>
      </c>
      <c r="D412" s="67" t="s">
        <v>284</v>
      </c>
      <c r="E412" s="68"/>
      <c r="F412" s="489"/>
      <c r="G412" s="490"/>
      <c r="H412" s="65"/>
    </row>
    <row r="413" spans="1:8" ht="77.25" customHeight="1" thickBot="1" x14ac:dyDescent="0.3">
      <c r="A413" s="481" t="s">
        <v>293</v>
      </c>
      <c r="B413" s="482"/>
      <c r="C413" s="483" t="s">
        <v>292</v>
      </c>
      <c r="D413" s="484"/>
      <c r="E413" s="484"/>
      <c r="F413" s="485"/>
      <c r="G413" s="486" t="s">
        <v>42</v>
      </c>
      <c r="H413" s="487"/>
    </row>
    <row r="415" spans="1:8" ht="24.95" customHeight="1" x14ac:dyDescent="0.25">
      <c r="A415" s="525" t="s">
        <v>54</v>
      </c>
      <c r="B415" s="530"/>
      <c r="C415" s="530"/>
      <c r="D415" s="530"/>
      <c r="E415" s="530"/>
      <c r="F415" s="530"/>
      <c r="G415" s="530"/>
      <c r="H415" s="530"/>
    </row>
    <row r="416" spans="1:8" ht="24.95" customHeight="1" x14ac:dyDescent="0.25">
      <c r="A416" s="525" t="s">
        <v>12</v>
      </c>
      <c r="B416" s="530"/>
      <c r="C416" s="530"/>
      <c r="D416" s="530"/>
      <c r="E416" s="530"/>
      <c r="F416" s="530"/>
      <c r="G416" s="530"/>
      <c r="H416" s="530"/>
    </row>
    <row r="417" spans="1:8" ht="24.95" customHeight="1" x14ac:dyDescent="0.25">
      <c r="A417" s="525" t="s">
        <v>13</v>
      </c>
      <c r="B417" s="530"/>
      <c r="C417" s="530"/>
      <c r="D417" s="530"/>
      <c r="E417" s="530"/>
      <c r="F417" s="530"/>
      <c r="G417" s="530"/>
      <c r="H417" s="530"/>
    </row>
    <row r="418" spans="1:8" ht="24.95" customHeight="1" x14ac:dyDescent="0.25">
      <c r="A418" s="525" t="s">
        <v>33</v>
      </c>
      <c r="B418" s="530"/>
      <c r="C418" s="530"/>
      <c r="D418" s="530"/>
      <c r="E418" s="530"/>
      <c r="F418" s="530"/>
      <c r="G418" s="530"/>
      <c r="H418" s="530"/>
    </row>
    <row r="419" spans="1:8" ht="24.95" customHeight="1" x14ac:dyDescent="0.25">
      <c r="A419" s="525" t="s">
        <v>60</v>
      </c>
      <c r="B419" s="530"/>
      <c r="C419" s="530"/>
      <c r="D419" s="530"/>
      <c r="E419" s="530"/>
      <c r="F419" s="530"/>
      <c r="G419" s="530"/>
      <c r="H419" s="530"/>
    </row>
    <row r="420" spans="1:8" ht="24.95" customHeight="1" x14ac:dyDescent="0.25">
      <c r="A420" s="552" t="s">
        <v>15</v>
      </c>
      <c r="B420" s="528"/>
      <c r="C420" s="525" t="s">
        <v>199</v>
      </c>
      <c r="D420" s="525"/>
      <c r="E420" s="525"/>
      <c r="F420" s="37"/>
      <c r="G420" s="525"/>
      <c r="H420" s="525"/>
    </row>
    <row r="421" spans="1:8" ht="24.95" customHeight="1" x14ac:dyDescent="0.25">
      <c r="A421" s="552" t="s">
        <v>1</v>
      </c>
      <c r="B421" s="528"/>
      <c r="C421" s="525" t="str">
        <f>'RC PA I'!$B$188</f>
        <v>PRIYAL</v>
      </c>
      <c r="D421" s="525"/>
      <c r="E421" s="525"/>
      <c r="F421" s="38" t="s">
        <v>34</v>
      </c>
      <c r="G421" s="525">
        <v>10</v>
      </c>
      <c r="H421" s="525"/>
    </row>
    <row r="422" spans="1:8" ht="24.95" customHeight="1" x14ac:dyDescent="0.25">
      <c r="A422" s="37" t="s">
        <v>35</v>
      </c>
      <c r="B422" s="70"/>
      <c r="C422" s="525" t="str">
        <f>'RC PA I'!$E$189</f>
        <v>UMESH CHAND</v>
      </c>
      <c r="D422" s="525"/>
      <c r="E422" s="525"/>
      <c r="F422" s="37"/>
      <c r="G422" s="525"/>
      <c r="H422" s="525"/>
    </row>
    <row r="423" spans="1:8" ht="24.95" customHeight="1" x14ac:dyDescent="0.25">
      <c r="A423" s="37" t="s">
        <v>36</v>
      </c>
      <c r="B423" s="37"/>
      <c r="C423" s="525" t="str">
        <f>'RC PA I'!$B$189</f>
        <v>NEELAM KUMARI</v>
      </c>
      <c r="D423" s="525"/>
      <c r="E423" s="525"/>
      <c r="F423" s="37" t="s">
        <v>37</v>
      </c>
      <c r="G423" s="525">
        <v>1341</v>
      </c>
      <c r="H423" s="525"/>
    </row>
    <row r="424" spans="1:8" ht="24.95" customHeight="1" x14ac:dyDescent="0.25">
      <c r="A424" s="547" t="s">
        <v>38</v>
      </c>
      <c r="B424" s="510"/>
      <c r="C424" s="510"/>
      <c r="D424" s="510"/>
      <c r="E424" s="510"/>
      <c r="F424" s="510"/>
      <c r="G424" s="510"/>
      <c r="H424" s="510"/>
    </row>
    <row r="425" spans="1:8" ht="24.95" customHeight="1" x14ac:dyDescent="0.25">
      <c r="A425" s="548" t="s">
        <v>23</v>
      </c>
      <c r="B425" s="504"/>
      <c r="C425" s="504"/>
      <c r="D425" s="504"/>
      <c r="E425" s="504"/>
      <c r="F425" s="504"/>
      <c r="G425" s="504"/>
      <c r="H425" s="504"/>
    </row>
    <row r="426" spans="1:8" ht="24.95" customHeight="1" x14ac:dyDescent="0.25">
      <c r="A426" s="549" t="s">
        <v>0</v>
      </c>
      <c r="B426" s="516" t="s">
        <v>17</v>
      </c>
      <c r="C426" s="519" t="s">
        <v>24</v>
      </c>
      <c r="D426" s="519" t="s">
        <v>39</v>
      </c>
      <c r="E426" s="519" t="s">
        <v>26</v>
      </c>
      <c r="F426" s="519" t="s">
        <v>27</v>
      </c>
      <c r="G426" s="519" t="s">
        <v>28</v>
      </c>
      <c r="H426" s="519" t="s">
        <v>11</v>
      </c>
    </row>
    <row r="427" spans="1:8" ht="24.95" customHeight="1" x14ac:dyDescent="0.25">
      <c r="A427" s="550"/>
      <c r="B427" s="517"/>
      <c r="C427" s="520"/>
      <c r="D427" s="520"/>
      <c r="E427" s="520"/>
      <c r="F427" s="520"/>
      <c r="G427" s="520"/>
      <c r="H427" s="520"/>
    </row>
    <row r="428" spans="1:8" ht="24.95" customHeight="1" x14ac:dyDescent="0.25">
      <c r="A428" s="551"/>
      <c r="B428" s="518"/>
      <c r="C428" s="521"/>
      <c r="D428" s="521"/>
      <c r="E428" s="521"/>
      <c r="F428" s="521"/>
      <c r="G428" s="521"/>
      <c r="H428" s="521"/>
    </row>
    <row r="429" spans="1:8" ht="24.95" customHeight="1" x14ac:dyDescent="0.25">
      <c r="A429" s="39">
        <v>1</v>
      </c>
      <c r="B429" s="40" t="s">
        <v>5</v>
      </c>
      <c r="C429" s="49">
        <v>8.75</v>
      </c>
      <c r="D429" s="41" t="s">
        <v>286</v>
      </c>
      <c r="E429" s="42" t="s">
        <v>286</v>
      </c>
      <c r="F429" s="49">
        <v>59.5</v>
      </c>
      <c r="G429" s="43">
        <f t="shared" ref="G429:G431" si="18">C429+D429+E429+F429</f>
        <v>78.25</v>
      </c>
      <c r="H429" s="44" t="str">
        <f t="shared" ref="H429:H432" si="19">IF(G429&gt;=91,"A1",IF(G429&gt;=81,"A2",IF(G429&gt;=71,"B1",IF(G429&gt;=61,"B2",IF(G429&gt;=51,"C1",IF(G429&gt;=41,"C2",IF(G429&gt;=33,"D","E")))))))</f>
        <v>B1</v>
      </c>
    </row>
    <row r="430" spans="1:8" ht="24.95" customHeight="1" x14ac:dyDescent="0.25">
      <c r="A430" s="39">
        <v>2</v>
      </c>
      <c r="B430" s="40" t="s">
        <v>6</v>
      </c>
      <c r="C430" s="48">
        <v>9.75</v>
      </c>
      <c r="D430" s="46" t="s">
        <v>286</v>
      </c>
      <c r="E430" s="47" t="s">
        <v>286</v>
      </c>
      <c r="F430" s="48">
        <v>73.5</v>
      </c>
      <c r="G430" s="43">
        <f t="shared" si="18"/>
        <v>93.25</v>
      </c>
      <c r="H430" s="44" t="str">
        <f t="shared" si="19"/>
        <v>A1</v>
      </c>
    </row>
    <row r="431" spans="1:8" ht="24.95" customHeight="1" x14ac:dyDescent="0.25">
      <c r="A431" s="39">
        <v>3</v>
      </c>
      <c r="B431" s="40" t="s">
        <v>7</v>
      </c>
      <c r="C431" s="49">
        <v>8.75</v>
      </c>
      <c r="D431" s="46" t="s">
        <v>286</v>
      </c>
      <c r="E431" s="47" t="s">
        <v>286</v>
      </c>
      <c r="F431" s="49">
        <v>51.5</v>
      </c>
      <c r="G431" s="43">
        <f t="shared" si="18"/>
        <v>70.25</v>
      </c>
      <c r="H431" s="44" t="str">
        <f t="shared" si="19"/>
        <v>B2</v>
      </c>
    </row>
    <row r="432" spans="1:8" ht="24.95" customHeight="1" x14ac:dyDescent="0.25">
      <c r="A432" s="39">
        <v>4</v>
      </c>
      <c r="B432" s="40" t="s">
        <v>8</v>
      </c>
      <c r="C432" s="48">
        <v>4.5</v>
      </c>
      <c r="D432" s="46" t="s">
        <v>287</v>
      </c>
      <c r="E432" s="47" t="s">
        <v>287</v>
      </c>
      <c r="F432" s="48" t="s">
        <v>270</v>
      </c>
      <c r="G432" s="43"/>
      <c r="H432" s="44" t="str">
        <f t="shared" si="19"/>
        <v>E</v>
      </c>
    </row>
    <row r="433" spans="1:8" ht="24.95" customHeight="1" x14ac:dyDescent="0.25">
      <c r="A433" s="39">
        <v>5</v>
      </c>
      <c r="B433" s="50" t="s">
        <v>40</v>
      </c>
      <c r="C433" s="48"/>
      <c r="D433" s="46"/>
      <c r="E433" s="47"/>
      <c r="F433" s="48"/>
      <c r="G433" s="43">
        <v>24.5</v>
      </c>
      <c r="H433" s="44"/>
    </row>
    <row r="434" spans="1:8" ht="24.95" customHeight="1" x14ac:dyDescent="0.25">
      <c r="A434" s="39">
        <v>6</v>
      </c>
      <c r="B434" s="51" t="s">
        <v>294</v>
      </c>
      <c r="C434" s="52"/>
      <c r="D434" s="52"/>
      <c r="E434" s="52"/>
      <c r="F434" s="44" t="s">
        <v>305</v>
      </c>
      <c r="G434" s="43"/>
      <c r="H434" s="44"/>
    </row>
    <row r="435" spans="1:8" ht="24.95" customHeight="1" x14ac:dyDescent="0.25">
      <c r="A435" s="39">
        <v>7</v>
      </c>
      <c r="B435" s="51" t="s">
        <v>295</v>
      </c>
      <c r="C435" s="52"/>
      <c r="D435" s="52"/>
      <c r="E435" s="52"/>
      <c r="F435" s="44" t="s">
        <v>311</v>
      </c>
      <c r="G435" s="43"/>
      <c r="H435" s="44"/>
    </row>
    <row r="436" spans="1:8" ht="24.95" customHeight="1" x14ac:dyDescent="0.25">
      <c r="A436" s="53" t="s">
        <v>2</v>
      </c>
      <c r="B436" s="51"/>
      <c r="C436" s="52"/>
      <c r="D436" s="52"/>
      <c r="E436" s="52"/>
      <c r="F436" s="44"/>
      <c r="G436" s="43">
        <f>SUM(G429:G433)</f>
        <v>266.25</v>
      </c>
      <c r="H436" s="44"/>
    </row>
    <row r="437" spans="1:8" ht="24.95" customHeight="1" x14ac:dyDescent="0.25">
      <c r="A437" s="53" t="s">
        <v>41</v>
      </c>
      <c r="B437" s="51"/>
      <c r="C437" s="52"/>
      <c r="D437" s="52"/>
      <c r="E437" s="52"/>
      <c r="F437" s="44"/>
      <c r="G437" s="111">
        <f>(G436/450)*100</f>
        <v>59.166666666666664</v>
      </c>
      <c r="H437" s="44" t="str">
        <f>IF(G437&gt;=91,"A1",IF(G437&gt;=81,"A2",IF(G437&gt;=71,"B1",IF(G437&gt;=61,"B2",IF(G437&gt;=51,"C1",IF(G437&gt;=41,"C2",IF(G437&gt;=33,"D","E")))))))</f>
        <v>C1</v>
      </c>
    </row>
    <row r="438" spans="1:8" ht="24.95" customHeight="1" x14ac:dyDescent="0.25">
      <c r="A438" s="546" t="s">
        <v>334</v>
      </c>
      <c r="B438" s="504"/>
      <c r="C438" s="504"/>
      <c r="D438" s="504"/>
      <c r="E438" s="504"/>
      <c r="F438" s="504"/>
      <c r="G438" s="504"/>
      <c r="H438" s="504"/>
    </row>
    <row r="439" spans="1:8" ht="24.95" customHeight="1" x14ac:dyDescent="0.25">
      <c r="A439" s="506" t="s">
        <v>250</v>
      </c>
      <c r="B439" s="507"/>
      <c r="C439" s="507"/>
      <c r="D439" s="507"/>
      <c r="E439" s="507"/>
      <c r="F439" s="507"/>
      <c r="G439" s="507"/>
      <c r="H439" s="508"/>
    </row>
    <row r="440" spans="1:8" ht="24.95" customHeight="1" x14ac:dyDescent="0.25">
      <c r="A440" s="491" t="s">
        <v>251</v>
      </c>
      <c r="B440" s="492"/>
      <c r="C440" s="492"/>
      <c r="D440" s="492"/>
      <c r="E440" s="492"/>
      <c r="F440" s="492"/>
      <c r="G440" s="492"/>
      <c r="H440" s="493"/>
    </row>
    <row r="441" spans="1:8" ht="24.95" customHeight="1" x14ac:dyDescent="0.25">
      <c r="A441" s="491" t="s">
        <v>252</v>
      </c>
      <c r="B441" s="492"/>
      <c r="C441" s="492"/>
      <c r="D441" s="492"/>
      <c r="E441" s="492"/>
      <c r="F441" s="502"/>
      <c r="G441" s="494" t="s">
        <v>253</v>
      </c>
      <c r="H441" s="493"/>
    </row>
    <row r="442" spans="1:8" ht="24.95" customHeight="1" x14ac:dyDescent="0.25">
      <c r="A442" s="54" t="s">
        <v>254</v>
      </c>
      <c r="B442" s="55"/>
      <c r="C442" s="56"/>
      <c r="D442" s="57"/>
      <c r="E442" s="57"/>
      <c r="F442" s="58"/>
      <c r="G442" s="495" t="s">
        <v>270</v>
      </c>
      <c r="H442" s="497"/>
    </row>
    <row r="443" spans="1:8" ht="24.95" customHeight="1" x14ac:dyDescent="0.25">
      <c r="A443" s="491" t="s">
        <v>255</v>
      </c>
      <c r="B443" s="492"/>
      <c r="C443" s="492"/>
      <c r="D443" s="492"/>
      <c r="E443" s="492"/>
      <c r="F443" s="492"/>
      <c r="G443" s="492"/>
      <c r="H443" s="493"/>
    </row>
    <row r="444" spans="1:8" ht="24.95" customHeight="1" x14ac:dyDescent="0.25">
      <c r="A444" s="491" t="s">
        <v>252</v>
      </c>
      <c r="B444" s="492"/>
      <c r="C444" s="492"/>
      <c r="D444" s="492"/>
      <c r="E444" s="492"/>
      <c r="F444" s="502"/>
      <c r="G444" s="494" t="s">
        <v>253</v>
      </c>
      <c r="H444" s="493"/>
    </row>
    <row r="445" spans="1:8" ht="24.95" customHeight="1" x14ac:dyDescent="0.25">
      <c r="A445" s="499" t="s">
        <v>256</v>
      </c>
      <c r="B445" s="500"/>
      <c r="C445" s="500"/>
      <c r="D445" s="500"/>
      <c r="E445" s="500"/>
      <c r="F445" s="501"/>
      <c r="G445" s="492" t="s">
        <v>275</v>
      </c>
      <c r="H445" s="493"/>
    </row>
    <row r="446" spans="1:8" ht="24.95" customHeight="1" x14ac:dyDescent="0.25">
      <c r="A446" s="499" t="s">
        <v>257</v>
      </c>
      <c r="B446" s="500"/>
      <c r="C446" s="500"/>
      <c r="D446" s="500"/>
      <c r="E446" s="500"/>
      <c r="F446" s="501"/>
      <c r="G446" s="496" t="s">
        <v>270</v>
      </c>
      <c r="H446" s="497"/>
    </row>
    <row r="447" spans="1:8" ht="24.95" customHeight="1" x14ac:dyDescent="0.25">
      <c r="A447" s="499" t="s">
        <v>258</v>
      </c>
      <c r="B447" s="500"/>
      <c r="C447" s="500"/>
      <c r="D447" s="500"/>
      <c r="E447" s="500"/>
      <c r="F447" s="501"/>
      <c r="G447" s="496" t="s">
        <v>270</v>
      </c>
      <c r="H447" s="497"/>
    </row>
    <row r="448" spans="1:8" ht="24.95" customHeight="1" x14ac:dyDescent="0.25">
      <c r="A448" s="499" t="s">
        <v>259</v>
      </c>
      <c r="B448" s="500"/>
      <c r="C448" s="500"/>
      <c r="D448" s="500"/>
      <c r="E448" s="500"/>
      <c r="F448" s="501"/>
      <c r="G448" s="496" t="s">
        <v>270</v>
      </c>
      <c r="H448" s="497"/>
    </row>
    <row r="449" spans="1:8" ht="24.95" customHeight="1" x14ac:dyDescent="0.25">
      <c r="A449" s="491" t="s">
        <v>260</v>
      </c>
      <c r="B449" s="492"/>
      <c r="C449" s="492"/>
      <c r="D449" s="492"/>
      <c r="E449" s="492"/>
      <c r="F449" s="492"/>
      <c r="G449" s="492"/>
      <c r="H449" s="493"/>
    </row>
    <row r="450" spans="1:8" ht="24.95" customHeight="1" x14ac:dyDescent="0.25">
      <c r="A450" s="491" t="s">
        <v>252</v>
      </c>
      <c r="B450" s="492"/>
      <c r="C450" s="492"/>
      <c r="D450" s="492"/>
      <c r="E450" s="492"/>
      <c r="F450" s="492"/>
      <c r="G450" s="492"/>
      <c r="H450" s="493"/>
    </row>
    <row r="451" spans="1:8" ht="24.95" customHeight="1" x14ac:dyDescent="0.25">
      <c r="A451" s="54" t="s">
        <v>261</v>
      </c>
      <c r="B451" s="494">
        <v>81</v>
      </c>
      <c r="C451" s="492"/>
      <c r="D451" s="492"/>
      <c r="E451" s="492"/>
      <c r="F451" s="492"/>
      <c r="G451" s="492"/>
      <c r="H451" s="493"/>
    </row>
    <row r="452" spans="1:8" ht="24.95" customHeight="1" x14ac:dyDescent="0.25">
      <c r="A452" s="59" t="s">
        <v>48</v>
      </c>
      <c r="B452" s="495"/>
      <c r="C452" s="496"/>
      <c r="D452" s="496"/>
      <c r="E452" s="496"/>
      <c r="F452" s="496"/>
      <c r="G452" s="496"/>
      <c r="H452" s="497"/>
    </row>
    <row r="453" spans="1:8" ht="24.95" customHeight="1" x14ac:dyDescent="0.25">
      <c r="A453" s="498" t="s">
        <v>262</v>
      </c>
      <c r="B453" s="488"/>
      <c r="C453" s="488"/>
      <c r="D453" s="488"/>
      <c r="E453" s="56"/>
      <c r="F453" s="60"/>
      <c r="G453" s="61" t="s">
        <v>263</v>
      </c>
      <c r="H453" s="62"/>
    </row>
    <row r="454" spans="1:8" ht="24.95" customHeight="1" x14ac:dyDescent="0.25">
      <c r="A454" s="63" t="s">
        <v>264</v>
      </c>
      <c r="B454" s="61" t="s">
        <v>11</v>
      </c>
      <c r="C454" s="61" t="s">
        <v>264</v>
      </c>
      <c r="D454" s="61" t="s">
        <v>11</v>
      </c>
      <c r="E454" s="64"/>
      <c r="F454" s="488" t="s">
        <v>265</v>
      </c>
      <c r="G454" s="488"/>
      <c r="H454" s="65" t="s">
        <v>11</v>
      </c>
    </row>
    <row r="455" spans="1:8" ht="24.95" customHeight="1" x14ac:dyDescent="0.25">
      <c r="A455" s="63" t="s">
        <v>266</v>
      </c>
      <c r="B455" s="61" t="s">
        <v>267</v>
      </c>
      <c r="C455" s="61" t="s">
        <v>268</v>
      </c>
      <c r="D455" s="61" t="s">
        <v>269</v>
      </c>
      <c r="E455" s="64"/>
      <c r="F455" s="488">
        <v>3</v>
      </c>
      <c r="G455" s="488"/>
      <c r="H455" s="66" t="s">
        <v>270</v>
      </c>
    </row>
    <row r="456" spans="1:8" ht="24.95" customHeight="1" x14ac:dyDescent="0.25">
      <c r="A456" s="63" t="s">
        <v>271</v>
      </c>
      <c r="B456" s="61" t="s">
        <v>272</v>
      </c>
      <c r="C456" s="61" t="s">
        <v>273</v>
      </c>
      <c r="D456" s="61" t="s">
        <v>274</v>
      </c>
      <c r="E456" s="64"/>
      <c r="F456" s="488">
        <v>2</v>
      </c>
      <c r="G456" s="488"/>
      <c r="H456" s="66" t="s">
        <v>275</v>
      </c>
    </row>
    <row r="457" spans="1:8" ht="24.95" customHeight="1" x14ac:dyDescent="0.25">
      <c r="A457" s="63" t="s">
        <v>276</v>
      </c>
      <c r="B457" s="61" t="s">
        <v>277</v>
      </c>
      <c r="C457" s="61" t="s">
        <v>278</v>
      </c>
      <c r="D457" s="61" t="s">
        <v>279</v>
      </c>
      <c r="E457" s="64"/>
      <c r="F457" s="488">
        <v>1</v>
      </c>
      <c r="G457" s="488"/>
      <c r="H457" s="66" t="s">
        <v>280</v>
      </c>
    </row>
    <row r="458" spans="1:8" ht="24.95" customHeight="1" x14ac:dyDescent="0.25">
      <c r="A458" s="63" t="s">
        <v>281</v>
      </c>
      <c r="B458" s="61" t="s">
        <v>282</v>
      </c>
      <c r="C458" s="67" t="s">
        <v>283</v>
      </c>
      <c r="D458" s="67" t="s">
        <v>284</v>
      </c>
      <c r="E458" s="68"/>
      <c r="F458" s="489"/>
      <c r="G458" s="490"/>
      <c r="H458" s="65"/>
    </row>
    <row r="459" spans="1:8" ht="76.5" customHeight="1" thickBot="1" x14ac:dyDescent="0.3">
      <c r="A459" s="539" t="s">
        <v>293</v>
      </c>
      <c r="B459" s="540"/>
      <c r="C459" s="541" t="s">
        <v>292</v>
      </c>
      <c r="D459" s="542"/>
      <c r="E459" s="542"/>
      <c r="F459" s="543"/>
      <c r="G459" s="544" t="s">
        <v>42</v>
      </c>
      <c r="H459" s="545"/>
    </row>
    <row r="460" spans="1:8" ht="24.95" customHeight="1" thickBot="1" x14ac:dyDescent="0.3"/>
    <row r="461" spans="1:8" ht="24.95" customHeight="1" x14ac:dyDescent="0.25">
      <c r="A461" s="532" t="s">
        <v>54</v>
      </c>
      <c r="B461" s="533"/>
      <c r="C461" s="533"/>
      <c r="D461" s="533"/>
      <c r="E461" s="533"/>
      <c r="F461" s="533"/>
      <c r="G461" s="533"/>
      <c r="H461" s="534"/>
    </row>
    <row r="462" spans="1:8" ht="24.95" customHeight="1" x14ac:dyDescent="0.25">
      <c r="A462" s="529" t="s">
        <v>12</v>
      </c>
      <c r="B462" s="530"/>
      <c r="C462" s="530"/>
      <c r="D462" s="530"/>
      <c r="E462" s="530"/>
      <c r="F462" s="530"/>
      <c r="G462" s="530"/>
      <c r="H462" s="531"/>
    </row>
    <row r="463" spans="1:8" ht="24.95" customHeight="1" x14ac:dyDescent="0.25">
      <c r="A463" s="529" t="s">
        <v>13</v>
      </c>
      <c r="B463" s="530"/>
      <c r="C463" s="530"/>
      <c r="D463" s="530"/>
      <c r="E463" s="530"/>
      <c r="F463" s="530"/>
      <c r="G463" s="530"/>
      <c r="H463" s="531"/>
    </row>
    <row r="464" spans="1:8" ht="24.95" customHeight="1" x14ac:dyDescent="0.25">
      <c r="A464" s="529" t="s">
        <v>33</v>
      </c>
      <c r="B464" s="530"/>
      <c r="C464" s="530"/>
      <c r="D464" s="530"/>
      <c r="E464" s="530"/>
      <c r="F464" s="530"/>
      <c r="G464" s="530"/>
      <c r="H464" s="531"/>
    </row>
    <row r="465" spans="1:8" ht="24.95" customHeight="1" x14ac:dyDescent="0.25">
      <c r="A465" s="529" t="s">
        <v>60</v>
      </c>
      <c r="B465" s="530"/>
      <c r="C465" s="530"/>
      <c r="D465" s="530"/>
      <c r="E465" s="530"/>
      <c r="F465" s="530"/>
      <c r="G465" s="530"/>
      <c r="H465" s="531"/>
    </row>
    <row r="466" spans="1:8" ht="24.95" customHeight="1" x14ac:dyDescent="0.25">
      <c r="A466" s="527" t="s">
        <v>15</v>
      </c>
      <c r="B466" s="528"/>
      <c r="C466" s="525" t="s">
        <v>199</v>
      </c>
      <c r="D466" s="525"/>
      <c r="E466" s="525"/>
      <c r="F466" s="37"/>
      <c r="G466" s="525"/>
      <c r="H466" s="526"/>
    </row>
    <row r="467" spans="1:8" ht="24.95" customHeight="1" x14ac:dyDescent="0.25">
      <c r="A467" s="527" t="s">
        <v>1</v>
      </c>
      <c r="B467" s="528"/>
      <c r="C467" s="525" t="str">
        <f>'RC PA I'!$B$208</f>
        <v>REYANSH SINGH</v>
      </c>
      <c r="D467" s="525"/>
      <c r="E467" s="525"/>
      <c r="F467" s="38" t="s">
        <v>34</v>
      </c>
      <c r="G467" s="525">
        <v>11</v>
      </c>
      <c r="H467" s="526"/>
    </row>
    <row r="468" spans="1:8" ht="24.95" customHeight="1" x14ac:dyDescent="0.25">
      <c r="A468" s="104" t="s">
        <v>35</v>
      </c>
      <c r="B468" s="70"/>
      <c r="C468" s="525" t="str">
        <f>'RC PA I'!$E$209</f>
        <v>AMIT KUMAR</v>
      </c>
      <c r="D468" s="525"/>
      <c r="E468" s="525"/>
      <c r="F468" s="37"/>
      <c r="G468" s="525"/>
      <c r="H468" s="526"/>
    </row>
    <row r="469" spans="1:8" ht="24.95" customHeight="1" x14ac:dyDescent="0.25">
      <c r="A469" s="104" t="s">
        <v>36</v>
      </c>
      <c r="B469" s="37"/>
      <c r="C469" s="525" t="str">
        <f>'RC PA I'!$B$209</f>
        <v>SHEETAL</v>
      </c>
      <c r="D469" s="525"/>
      <c r="E469" s="525"/>
      <c r="F469" s="37" t="s">
        <v>37</v>
      </c>
      <c r="G469" s="525">
        <v>1340</v>
      </c>
      <c r="H469" s="526"/>
    </row>
    <row r="470" spans="1:8" ht="24.95" customHeight="1" x14ac:dyDescent="0.25">
      <c r="A470" s="509" t="s">
        <v>38</v>
      </c>
      <c r="B470" s="510"/>
      <c r="C470" s="510"/>
      <c r="D470" s="510"/>
      <c r="E470" s="510"/>
      <c r="F470" s="510"/>
      <c r="G470" s="510"/>
      <c r="H470" s="511"/>
    </row>
    <row r="471" spans="1:8" ht="24.95" customHeight="1" x14ac:dyDescent="0.25">
      <c r="A471" s="512" t="s">
        <v>23</v>
      </c>
      <c r="B471" s="504"/>
      <c r="C471" s="504"/>
      <c r="D471" s="504"/>
      <c r="E471" s="504"/>
      <c r="F471" s="504"/>
      <c r="G471" s="504"/>
      <c r="H471" s="505"/>
    </row>
    <row r="472" spans="1:8" ht="24.95" customHeight="1" x14ac:dyDescent="0.25">
      <c r="A472" s="513" t="s">
        <v>0</v>
      </c>
      <c r="B472" s="516" t="s">
        <v>17</v>
      </c>
      <c r="C472" s="519" t="s">
        <v>24</v>
      </c>
      <c r="D472" s="519" t="s">
        <v>39</v>
      </c>
      <c r="E472" s="519" t="s">
        <v>26</v>
      </c>
      <c r="F472" s="519" t="s">
        <v>27</v>
      </c>
      <c r="G472" s="519" t="s">
        <v>28</v>
      </c>
      <c r="H472" s="522" t="s">
        <v>11</v>
      </c>
    </row>
    <row r="473" spans="1:8" ht="24.95" customHeight="1" x14ac:dyDescent="0.25">
      <c r="A473" s="514"/>
      <c r="B473" s="517"/>
      <c r="C473" s="520"/>
      <c r="D473" s="520"/>
      <c r="E473" s="520"/>
      <c r="F473" s="520"/>
      <c r="G473" s="520"/>
      <c r="H473" s="523"/>
    </row>
    <row r="474" spans="1:8" ht="24.95" customHeight="1" x14ac:dyDescent="0.25">
      <c r="A474" s="515"/>
      <c r="B474" s="518"/>
      <c r="C474" s="521"/>
      <c r="D474" s="521"/>
      <c r="E474" s="521"/>
      <c r="F474" s="521"/>
      <c r="G474" s="521"/>
      <c r="H474" s="524"/>
    </row>
    <row r="475" spans="1:8" ht="24.95" customHeight="1" x14ac:dyDescent="0.25">
      <c r="A475" s="101">
        <v>1</v>
      </c>
      <c r="B475" s="40" t="s">
        <v>5</v>
      </c>
      <c r="C475" s="49">
        <v>9.25</v>
      </c>
      <c r="D475" s="41" t="s">
        <v>286</v>
      </c>
      <c r="E475" s="42" t="s">
        <v>286</v>
      </c>
      <c r="F475" s="49">
        <v>59</v>
      </c>
      <c r="G475" s="43">
        <f t="shared" ref="G475:G478" si="20">C475+D475+E475+F475</f>
        <v>78.25</v>
      </c>
      <c r="H475" s="102" t="str">
        <f t="shared" ref="H475:H478" si="21">IF(G475&gt;=91,"A1",IF(G475&gt;=81,"A2",IF(G475&gt;=71,"B1",IF(G475&gt;=61,"B2",IF(G475&gt;=51,"C1",IF(G475&gt;=41,"C2",IF(G475&gt;=33,"D","E")))))))</f>
        <v>B1</v>
      </c>
    </row>
    <row r="476" spans="1:8" ht="24.95" customHeight="1" x14ac:dyDescent="0.25">
      <c r="A476" s="101">
        <v>2</v>
      </c>
      <c r="B476" s="40" t="s">
        <v>6</v>
      </c>
      <c r="C476" s="48">
        <v>7.75</v>
      </c>
      <c r="D476" s="46" t="s">
        <v>286</v>
      </c>
      <c r="E476" s="47" t="s">
        <v>286</v>
      </c>
      <c r="F476" s="48">
        <v>63.5</v>
      </c>
      <c r="G476" s="43">
        <f t="shared" si="20"/>
        <v>81.25</v>
      </c>
      <c r="H476" s="102" t="str">
        <f t="shared" si="21"/>
        <v>A2</v>
      </c>
    </row>
    <row r="477" spans="1:8" ht="24.95" customHeight="1" x14ac:dyDescent="0.25">
      <c r="A477" s="101">
        <v>3</v>
      </c>
      <c r="B477" s="40" t="s">
        <v>7</v>
      </c>
      <c r="C477" s="49">
        <v>7.75</v>
      </c>
      <c r="D477" s="46" t="s">
        <v>286</v>
      </c>
      <c r="E477" s="47" t="s">
        <v>286</v>
      </c>
      <c r="F477" s="49">
        <v>65</v>
      </c>
      <c r="G477" s="43">
        <f t="shared" si="20"/>
        <v>82.75</v>
      </c>
      <c r="H477" s="102" t="str">
        <f t="shared" si="21"/>
        <v>A2</v>
      </c>
    </row>
    <row r="478" spans="1:8" ht="24.95" customHeight="1" x14ac:dyDescent="0.25">
      <c r="A478" s="101">
        <v>4</v>
      </c>
      <c r="B478" s="40" t="s">
        <v>8</v>
      </c>
      <c r="C478" s="48">
        <v>7.75</v>
      </c>
      <c r="D478" s="46" t="s">
        <v>289</v>
      </c>
      <c r="E478" s="47" t="s">
        <v>287</v>
      </c>
      <c r="F478" s="48">
        <v>65.5</v>
      </c>
      <c r="G478" s="43">
        <f t="shared" si="20"/>
        <v>80.75</v>
      </c>
      <c r="H478" s="102" t="str">
        <f t="shared" si="21"/>
        <v>B1</v>
      </c>
    </row>
    <row r="479" spans="1:8" ht="24.95" customHeight="1" x14ac:dyDescent="0.25">
      <c r="A479" s="101">
        <v>5</v>
      </c>
      <c r="B479" s="50" t="s">
        <v>40</v>
      </c>
      <c r="C479" s="48"/>
      <c r="D479" s="46"/>
      <c r="E479" s="47"/>
      <c r="F479" s="48"/>
      <c r="G479" s="43">
        <v>48</v>
      </c>
      <c r="H479" s="102"/>
    </row>
    <row r="480" spans="1:8" ht="24.95" customHeight="1" x14ac:dyDescent="0.25">
      <c r="A480" s="101">
        <v>6</v>
      </c>
      <c r="B480" s="51" t="s">
        <v>294</v>
      </c>
      <c r="C480" s="52"/>
      <c r="D480" s="52"/>
      <c r="E480" s="52"/>
      <c r="F480" s="44" t="s">
        <v>298</v>
      </c>
      <c r="G480" s="43"/>
      <c r="H480" s="102"/>
    </row>
    <row r="481" spans="1:8" ht="24.95" customHeight="1" x14ac:dyDescent="0.25">
      <c r="A481" s="101">
        <v>7</v>
      </c>
      <c r="B481" s="51" t="s">
        <v>295</v>
      </c>
      <c r="C481" s="52"/>
      <c r="D481" s="52"/>
      <c r="E481" s="52"/>
      <c r="F481" s="44" t="s">
        <v>312</v>
      </c>
      <c r="G481" s="43"/>
      <c r="H481" s="102"/>
    </row>
    <row r="482" spans="1:8" ht="24.95" customHeight="1" x14ac:dyDescent="0.25">
      <c r="A482" s="103" t="s">
        <v>2</v>
      </c>
      <c r="B482" s="51"/>
      <c r="C482" s="52"/>
      <c r="D482" s="52"/>
      <c r="E482" s="52"/>
      <c r="F482" s="44"/>
      <c r="G482" s="43">
        <f>SUM(G475:G479)</f>
        <v>371</v>
      </c>
      <c r="H482" s="102"/>
    </row>
    <row r="483" spans="1:8" ht="24.95" customHeight="1" x14ac:dyDescent="0.25">
      <c r="A483" s="103" t="s">
        <v>41</v>
      </c>
      <c r="B483" s="51"/>
      <c r="C483" s="52"/>
      <c r="D483" s="52"/>
      <c r="E483" s="52"/>
      <c r="F483" s="44"/>
      <c r="G483" s="111">
        <f>(G482/450)*100</f>
        <v>82.444444444444443</v>
      </c>
      <c r="H483" s="102" t="str">
        <f>IF(G483&gt;=91,"A1",IF(G483&gt;=81,"A2",IF(G483&gt;=71,"B1",IF(G483&gt;=61,"B2",IF(G483&gt;=51,"C1",IF(G483&gt;=41,"C2",IF(G483&gt;=33,"D","E")))))))</f>
        <v>A2</v>
      </c>
    </row>
    <row r="484" spans="1:8" ht="24.95" customHeight="1" x14ac:dyDescent="0.25">
      <c r="A484" s="503" t="s">
        <v>335</v>
      </c>
      <c r="B484" s="504"/>
      <c r="C484" s="504"/>
      <c r="D484" s="504"/>
      <c r="E484" s="504"/>
      <c r="F484" s="504"/>
      <c r="G484" s="504"/>
      <c r="H484" s="505"/>
    </row>
    <row r="485" spans="1:8" ht="24.95" customHeight="1" x14ac:dyDescent="0.25">
      <c r="A485" s="506" t="s">
        <v>250</v>
      </c>
      <c r="B485" s="507"/>
      <c r="C485" s="507"/>
      <c r="D485" s="507"/>
      <c r="E485" s="507"/>
      <c r="F485" s="507"/>
      <c r="G485" s="507"/>
      <c r="H485" s="508"/>
    </row>
    <row r="486" spans="1:8" ht="24.95" customHeight="1" x14ac:dyDescent="0.25">
      <c r="A486" s="491" t="s">
        <v>251</v>
      </c>
      <c r="B486" s="492"/>
      <c r="C486" s="492"/>
      <c r="D486" s="492"/>
      <c r="E486" s="492"/>
      <c r="F486" s="492"/>
      <c r="G486" s="492"/>
      <c r="H486" s="493"/>
    </row>
    <row r="487" spans="1:8" ht="24.95" customHeight="1" x14ac:dyDescent="0.25">
      <c r="A487" s="491" t="s">
        <v>252</v>
      </c>
      <c r="B487" s="492"/>
      <c r="C487" s="492"/>
      <c r="D487" s="492"/>
      <c r="E487" s="492"/>
      <c r="F487" s="502"/>
      <c r="G487" s="494" t="s">
        <v>253</v>
      </c>
      <c r="H487" s="493"/>
    </row>
    <row r="488" spans="1:8" ht="24.95" customHeight="1" x14ac:dyDescent="0.25">
      <c r="A488" s="54" t="s">
        <v>254</v>
      </c>
      <c r="B488" s="55"/>
      <c r="C488" s="56"/>
      <c r="D488" s="57"/>
      <c r="E488" s="57"/>
      <c r="F488" s="58"/>
      <c r="G488" s="495" t="s">
        <v>270</v>
      </c>
      <c r="H488" s="497"/>
    </row>
    <row r="489" spans="1:8" ht="24.95" customHeight="1" x14ac:dyDescent="0.25">
      <c r="A489" s="491" t="s">
        <v>255</v>
      </c>
      <c r="B489" s="492"/>
      <c r="C489" s="492"/>
      <c r="D489" s="492"/>
      <c r="E489" s="492"/>
      <c r="F489" s="492"/>
      <c r="G489" s="492"/>
      <c r="H489" s="493"/>
    </row>
    <row r="490" spans="1:8" ht="24.95" customHeight="1" x14ac:dyDescent="0.25">
      <c r="A490" s="491" t="s">
        <v>252</v>
      </c>
      <c r="B490" s="492"/>
      <c r="C490" s="492"/>
      <c r="D490" s="492"/>
      <c r="E490" s="492"/>
      <c r="F490" s="502"/>
      <c r="G490" s="494" t="s">
        <v>253</v>
      </c>
      <c r="H490" s="493"/>
    </row>
    <row r="491" spans="1:8" ht="24.95" customHeight="1" x14ac:dyDescent="0.25">
      <c r="A491" s="499" t="s">
        <v>256</v>
      </c>
      <c r="B491" s="500"/>
      <c r="C491" s="500"/>
      <c r="D491" s="500"/>
      <c r="E491" s="500"/>
      <c r="F491" s="501"/>
      <c r="G491" s="494" t="s">
        <v>270</v>
      </c>
      <c r="H491" s="493"/>
    </row>
    <row r="492" spans="1:8" ht="24.95" customHeight="1" x14ac:dyDescent="0.25">
      <c r="A492" s="499" t="s">
        <v>257</v>
      </c>
      <c r="B492" s="500"/>
      <c r="C492" s="500"/>
      <c r="D492" s="500"/>
      <c r="E492" s="500"/>
      <c r="F492" s="501"/>
      <c r="G492" s="495" t="s">
        <v>270</v>
      </c>
      <c r="H492" s="497"/>
    </row>
    <row r="493" spans="1:8" ht="24.95" customHeight="1" x14ac:dyDescent="0.25">
      <c r="A493" s="499" t="s">
        <v>258</v>
      </c>
      <c r="B493" s="500"/>
      <c r="C493" s="500"/>
      <c r="D493" s="500"/>
      <c r="E493" s="500"/>
      <c r="F493" s="500"/>
      <c r="G493" s="496" t="s">
        <v>270</v>
      </c>
      <c r="H493" s="497"/>
    </row>
    <row r="494" spans="1:8" ht="24.95" customHeight="1" x14ac:dyDescent="0.25">
      <c r="A494" s="499" t="s">
        <v>259</v>
      </c>
      <c r="B494" s="500"/>
      <c r="C494" s="500"/>
      <c r="D494" s="500"/>
      <c r="E494" s="500"/>
      <c r="F494" s="500"/>
      <c r="G494" s="496" t="s">
        <v>270</v>
      </c>
      <c r="H494" s="497"/>
    </row>
    <row r="495" spans="1:8" ht="24.95" customHeight="1" x14ac:dyDescent="0.25">
      <c r="A495" s="491" t="s">
        <v>260</v>
      </c>
      <c r="B495" s="492"/>
      <c r="C495" s="492"/>
      <c r="D495" s="492"/>
      <c r="E495" s="492"/>
      <c r="F495" s="492"/>
      <c r="G495" s="492"/>
      <c r="H495" s="493"/>
    </row>
    <row r="496" spans="1:8" ht="24.95" customHeight="1" x14ac:dyDescent="0.25">
      <c r="A496" s="491" t="s">
        <v>252</v>
      </c>
      <c r="B496" s="492"/>
      <c r="C496" s="492"/>
      <c r="D496" s="492"/>
      <c r="E496" s="492"/>
      <c r="F496" s="492"/>
      <c r="G496" s="492"/>
      <c r="H496" s="493"/>
    </row>
    <row r="497" spans="1:8" ht="24.95" customHeight="1" x14ac:dyDescent="0.25">
      <c r="A497" s="54" t="s">
        <v>261</v>
      </c>
      <c r="B497" s="494">
        <v>82</v>
      </c>
      <c r="C497" s="492"/>
      <c r="D497" s="492"/>
      <c r="E497" s="492"/>
      <c r="F497" s="492"/>
      <c r="G497" s="492"/>
      <c r="H497" s="493"/>
    </row>
    <row r="498" spans="1:8" ht="24.95" customHeight="1" x14ac:dyDescent="0.25">
      <c r="A498" s="59" t="s">
        <v>48</v>
      </c>
      <c r="B498" s="495"/>
      <c r="C498" s="496"/>
      <c r="D498" s="496"/>
      <c r="E498" s="496"/>
      <c r="F498" s="496"/>
      <c r="G498" s="496"/>
      <c r="H498" s="497"/>
    </row>
    <row r="499" spans="1:8" ht="24.95" customHeight="1" x14ac:dyDescent="0.25">
      <c r="A499" s="498" t="s">
        <v>262</v>
      </c>
      <c r="B499" s="488"/>
      <c r="C499" s="488"/>
      <c r="D499" s="488"/>
      <c r="E499" s="56"/>
      <c r="F499" s="60"/>
      <c r="G499" s="61" t="s">
        <v>263</v>
      </c>
      <c r="H499" s="62"/>
    </row>
    <row r="500" spans="1:8" ht="24.95" customHeight="1" x14ac:dyDescent="0.25">
      <c r="A500" s="63" t="s">
        <v>264</v>
      </c>
      <c r="B500" s="61" t="s">
        <v>11</v>
      </c>
      <c r="C500" s="61" t="s">
        <v>264</v>
      </c>
      <c r="D500" s="61" t="s">
        <v>11</v>
      </c>
      <c r="E500" s="64"/>
      <c r="F500" s="488" t="s">
        <v>265</v>
      </c>
      <c r="G500" s="488"/>
      <c r="H500" s="65" t="s">
        <v>11</v>
      </c>
    </row>
    <row r="501" spans="1:8" ht="24.95" customHeight="1" x14ac:dyDescent="0.25">
      <c r="A501" s="63" t="s">
        <v>266</v>
      </c>
      <c r="B501" s="61" t="s">
        <v>267</v>
      </c>
      <c r="C501" s="61" t="s">
        <v>268</v>
      </c>
      <c r="D501" s="61" t="s">
        <v>269</v>
      </c>
      <c r="E501" s="64"/>
      <c r="F501" s="488">
        <v>3</v>
      </c>
      <c r="G501" s="488"/>
      <c r="H501" s="66" t="s">
        <v>270</v>
      </c>
    </row>
    <row r="502" spans="1:8" ht="24.95" customHeight="1" x14ac:dyDescent="0.25">
      <c r="A502" s="63" t="s">
        <v>271</v>
      </c>
      <c r="B502" s="61" t="s">
        <v>272</v>
      </c>
      <c r="C502" s="61" t="s">
        <v>273</v>
      </c>
      <c r="D502" s="61" t="s">
        <v>274</v>
      </c>
      <c r="E502" s="64"/>
      <c r="F502" s="488">
        <v>2</v>
      </c>
      <c r="G502" s="488"/>
      <c r="H502" s="66" t="s">
        <v>275</v>
      </c>
    </row>
    <row r="503" spans="1:8" ht="24.95" customHeight="1" x14ac:dyDescent="0.25">
      <c r="A503" s="63" t="s">
        <v>276</v>
      </c>
      <c r="B503" s="61" t="s">
        <v>277</v>
      </c>
      <c r="C503" s="61" t="s">
        <v>278</v>
      </c>
      <c r="D503" s="61" t="s">
        <v>279</v>
      </c>
      <c r="E503" s="64"/>
      <c r="F503" s="488">
        <v>1</v>
      </c>
      <c r="G503" s="488"/>
      <c r="H503" s="66" t="s">
        <v>280</v>
      </c>
    </row>
    <row r="504" spans="1:8" ht="24.95" customHeight="1" x14ac:dyDescent="0.25">
      <c r="A504" s="63" t="s">
        <v>281</v>
      </c>
      <c r="B504" s="61" t="s">
        <v>282</v>
      </c>
      <c r="C504" s="67" t="s">
        <v>283</v>
      </c>
      <c r="D504" s="67" t="s">
        <v>284</v>
      </c>
      <c r="E504" s="68"/>
      <c r="F504" s="489"/>
      <c r="G504" s="490"/>
      <c r="H504" s="65"/>
    </row>
    <row r="505" spans="1:8" ht="78.75" customHeight="1" thickBot="1" x14ac:dyDescent="0.3">
      <c r="A505" s="481" t="s">
        <v>293</v>
      </c>
      <c r="B505" s="482"/>
      <c r="C505" s="483" t="s">
        <v>292</v>
      </c>
      <c r="D505" s="484"/>
      <c r="E505" s="484"/>
      <c r="F505" s="485"/>
      <c r="G505" s="486" t="s">
        <v>42</v>
      </c>
      <c r="H505" s="487"/>
    </row>
    <row r="506" spans="1:8" ht="24.95" customHeight="1" thickBot="1" x14ac:dyDescent="0.3"/>
    <row r="507" spans="1:8" ht="24.95" customHeight="1" x14ac:dyDescent="0.25">
      <c r="A507" s="532" t="s">
        <v>54</v>
      </c>
      <c r="B507" s="533"/>
      <c r="C507" s="533"/>
      <c r="D507" s="533"/>
      <c r="E507" s="533"/>
      <c r="F507" s="533"/>
      <c r="G507" s="533"/>
      <c r="H507" s="534"/>
    </row>
    <row r="508" spans="1:8" ht="24.95" customHeight="1" x14ac:dyDescent="0.25">
      <c r="A508" s="529" t="s">
        <v>12</v>
      </c>
      <c r="B508" s="530"/>
      <c r="C508" s="530"/>
      <c r="D508" s="530"/>
      <c r="E508" s="530"/>
      <c r="F508" s="530"/>
      <c r="G508" s="530"/>
      <c r="H508" s="531"/>
    </row>
    <row r="509" spans="1:8" ht="24.95" customHeight="1" x14ac:dyDescent="0.25">
      <c r="A509" s="529" t="s">
        <v>13</v>
      </c>
      <c r="B509" s="530"/>
      <c r="C509" s="530"/>
      <c r="D509" s="530"/>
      <c r="E509" s="530"/>
      <c r="F509" s="530"/>
      <c r="G509" s="530"/>
      <c r="H509" s="531"/>
    </row>
    <row r="510" spans="1:8" ht="24.95" customHeight="1" x14ac:dyDescent="0.25">
      <c r="A510" s="529" t="s">
        <v>33</v>
      </c>
      <c r="B510" s="530"/>
      <c r="C510" s="530"/>
      <c r="D510" s="530"/>
      <c r="E510" s="530"/>
      <c r="F510" s="530"/>
      <c r="G510" s="530"/>
      <c r="H510" s="531"/>
    </row>
    <row r="511" spans="1:8" ht="24.95" customHeight="1" x14ac:dyDescent="0.25">
      <c r="A511" s="529" t="s">
        <v>60</v>
      </c>
      <c r="B511" s="530"/>
      <c r="C511" s="530"/>
      <c r="D511" s="530"/>
      <c r="E511" s="530"/>
      <c r="F511" s="530"/>
      <c r="G511" s="530"/>
      <c r="H511" s="531"/>
    </row>
    <row r="512" spans="1:8" ht="24.95" customHeight="1" x14ac:dyDescent="0.25">
      <c r="A512" s="527" t="s">
        <v>15</v>
      </c>
      <c r="B512" s="528"/>
      <c r="C512" s="525" t="s">
        <v>199</v>
      </c>
      <c r="D512" s="525"/>
      <c r="E512" s="525"/>
      <c r="F512" s="37"/>
      <c r="G512" s="525"/>
      <c r="H512" s="526"/>
    </row>
    <row r="513" spans="1:8" ht="24.95" customHeight="1" x14ac:dyDescent="0.25">
      <c r="A513" s="527" t="s">
        <v>1</v>
      </c>
      <c r="B513" s="528"/>
      <c r="C513" s="525" t="str">
        <f>'RC PA I'!$B$228</f>
        <v>RITVIK SINGH</v>
      </c>
      <c r="D513" s="525"/>
      <c r="E513" s="525"/>
      <c r="F513" s="38" t="s">
        <v>34</v>
      </c>
      <c r="G513" s="525">
        <v>12</v>
      </c>
      <c r="H513" s="526"/>
    </row>
    <row r="514" spans="1:8" ht="24.95" customHeight="1" x14ac:dyDescent="0.25">
      <c r="A514" s="104" t="s">
        <v>35</v>
      </c>
      <c r="B514" s="70"/>
      <c r="C514" s="525" t="str">
        <f>'RC PA I'!$E$229</f>
        <v>JOGESHWAR SINGH</v>
      </c>
      <c r="D514" s="525"/>
      <c r="E514" s="525"/>
      <c r="F514" s="37"/>
      <c r="G514" s="525"/>
      <c r="H514" s="526"/>
    </row>
    <row r="515" spans="1:8" ht="24.95" customHeight="1" x14ac:dyDescent="0.25">
      <c r="A515" s="104" t="s">
        <v>36</v>
      </c>
      <c r="B515" s="37"/>
      <c r="C515" s="495" t="str">
        <f>'RC PA I'!$B$229</f>
        <v>RITTIKA RAJPUT</v>
      </c>
      <c r="D515" s="496"/>
      <c r="E515" s="535"/>
      <c r="F515" s="37" t="s">
        <v>37</v>
      </c>
      <c r="G515" s="525">
        <v>1547</v>
      </c>
      <c r="H515" s="526"/>
    </row>
    <row r="516" spans="1:8" ht="24.95" customHeight="1" x14ac:dyDescent="0.25">
      <c r="A516" s="509" t="s">
        <v>38</v>
      </c>
      <c r="B516" s="510"/>
      <c r="C516" s="510"/>
      <c r="D516" s="510"/>
      <c r="E516" s="510"/>
      <c r="F516" s="510"/>
      <c r="G516" s="510"/>
      <c r="H516" s="511"/>
    </row>
    <row r="517" spans="1:8" ht="24.95" customHeight="1" x14ac:dyDescent="0.25">
      <c r="A517" s="512" t="s">
        <v>23</v>
      </c>
      <c r="B517" s="504"/>
      <c r="C517" s="504"/>
      <c r="D517" s="504"/>
      <c r="E517" s="504"/>
      <c r="F517" s="504"/>
      <c r="G517" s="504"/>
      <c r="H517" s="505"/>
    </row>
    <row r="518" spans="1:8" ht="24.95" customHeight="1" x14ac:dyDescent="0.25">
      <c r="A518" s="513" t="s">
        <v>0</v>
      </c>
      <c r="B518" s="516" t="s">
        <v>17</v>
      </c>
      <c r="C518" s="519" t="s">
        <v>24</v>
      </c>
      <c r="D518" s="519" t="s">
        <v>39</v>
      </c>
      <c r="E518" s="519" t="s">
        <v>26</v>
      </c>
      <c r="F518" s="519" t="s">
        <v>27</v>
      </c>
      <c r="G518" s="519" t="s">
        <v>28</v>
      </c>
      <c r="H518" s="522" t="s">
        <v>11</v>
      </c>
    </row>
    <row r="519" spans="1:8" ht="24.95" customHeight="1" x14ac:dyDescent="0.25">
      <c r="A519" s="514"/>
      <c r="B519" s="517"/>
      <c r="C519" s="520"/>
      <c r="D519" s="520"/>
      <c r="E519" s="520"/>
      <c r="F519" s="520"/>
      <c r="G519" s="520"/>
      <c r="H519" s="523"/>
    </row>
    <row r="520" spans="1:8" ht="24.95" customHeight="1" x14ac:dyDescent="0.25">
      <c r="A520" s="515"/>
      <c r="B520" s="518"/>
      <c r="C520" s="521"/>
      <c r="D520" s="521"/>
      <c r="E520" s="521"/>
      <c r="F520" s="521"/>
      <c r="G520" s="521"/>
      <c r="H520" s="524"/>
    </row>
    <row r="521" spans="1:8" ht="24.95" customHeight="1" x14ac:dyDescent="0.25">
      <c r="A521" s="101">
        <v>1</v>
      </c>
      <c r="B521" s="40" t="s">
        <v>5</v>
      </c>
      <c r="C521" s="49">
        <v>5.25</v>
      </c>
      <c r="D521" s="41" t="s">
        <v>287</v>
      </c>
      <c r="E521" s="42" t="s">
        <v>287</v>
      </c>
      <c r="F521" s="49">
        <v>23.5</v>
      </c>
      <c r="G521" s="43">
        <f t="shared" ref="G521:G524" si="22">C521+D521+E521+F521</f>
        <v>36.75</v>
      </c>
      <c r="H521" s="102" t="str">
        <f t="shared" ref="H521:H524" si="23">IF(G521&gt;=91,"A1",IF(G521&gt;=81,"A2",IF(G521&gt;=71,"B1",IF(G521&gt;=61,"B2",IF(G521&gt;=51,"C1",IF(G521&gt;=41,"C2",IF(G521&gt;=33,"D","E")))))))</f>
        <v>D</v>
      </c>
    </row>
    <row r="522" spans="1:8" ht="24.95" customHeight="1" x14ac:dyDescent="0.25">
      <c r="A522" s="101">
        <v>2</v>
      </c>
      <c r="B522" s="40" t="s">
        <v>6</v>
      </c>
      <c r="C522" s="48">
        <v>7</v>
      </c>
      <c r="D522" s="46" t="s">
        <v>289</v>
      </c>
      <c r="E522" s="47" t="s">
        <v>287</v>
      </c>
      <c r="F522" s="48">
        <v>43.5</v>
      </c>
      <c r="G522" s="43">
        <f t="shared" si="22"/>
        <v>58</v>
      </c>
      <c r="H522" s="102" t="str">
        <f t="shared" si="23"/>
        <v>C1</v>
      </c>
    </row>
    <row r="523" spans="1:8" ht="24.95" customHeight="1" x14ac:dyDescent="0.25">
      <c r="A523" s="101">
        <v>3</v>
      </c>
      <c r="B523" s="40" t="s">
        <v>7</v>
      </c>
      <c r="C523" s="49">
        <v>6.75</v>
      </c>
      <c r="D523" s="46" t="s">
        <v>287</v>
      </c>
      <c r="E523" s="47" t="s">
        <v>288</v>
      </c>
      <c r="F523" s="49">
        <v>40</v>
      </c>
      <c r="G523" s="43">
        <f t="shared" si="22"/>
        <v>55.25</v>
      </c>
      <c r="H523" s="102" t="str">
        <f t="shared" si="23"/>
        <v>C1</v>
      </c>
    </row>
    <row r="524" spans="1:8" ht="24.95" customHeight="1" x14ac:dyDescent="0.25">
      <c r="A524" s="101">
        <v>4</v>
      </c>
      <c r="B524" s="40" t="s">
        <v>8</v>
      </c>
      <c r="C524" s="48">
        <v>4.5</v>
      </c>
      <c r="D524" s="46" t="s">
        <v>289</v>
      </c>
      <c r="E524" s="47" t="s">
        <v>287</v>
      </c>
      <c r="F524" s="48">
        <v>37</v>
      </c>
      <c r="G524" s="43">
        <f t="shared" si="22"/>
        <v>49</v>
      </c>
      <c r="H524" s="102" t="str">
        <f t="shared" si="23"/>
        <v>C2</v>
      </c>
    </row>
    <row r="525" spans="1:8" ht="24.95" customHeight="1" x14ac:dyDescent="0.25">
      <c r="A525" s="101">
        <v>5</v>
      </c>
      <c r="B525" s="50" t="s">
        <v>40</v>
      </c>
      <c r="C525" s="48"/>
      <c r="D525" s="46"/>
      <c r="E525" s="47"/>
      <c r="F525" s="48"/>
      <c r="G525" s="43">
        <v>23</v>
      </c>
      <c r="H525" s="102"/>
    </row>
    <row r="526" spans="1:8" ht="24.95" customHeight="1" x14ac:dyDescent="0.25">
      <c r="A526" s="101">
        <v>6</v>
      </c>
      <c r="B526" s="51" t="s">
        <v>294</v>
      </c>
      <c r="C526" s="52"/>
      <c r="D526" s="52"/>
      <c r="E526" s="52"/>
      <c r="F526" s="44" t="s">
        <v>313</v>
      </c>
      <c r="G526" s="43"/>
      <c r="H526" s="102"/>
    </row>
    <row r="527" spans="1:8" ht="24.95" customHeight="1" x14ac:dyDescent="0.25">
      <c r="A527" s="101">
        <v>7</v>
      </c>
      <c r="B527" s="51" t="s">
        <v>295</v>
      </c>
      <c r="C527" s="52"/>
      <c r="D527" s="52"/>
      <c r="E527" s="52"/>
      <c r="F527" s="44" t="s">
        <v>314</v>
      </c>
      <c r="G527" s="43"/>
      <c r="H527" s="102"/>
    </row>
    <row r="528" spans="1:8" ht="24.95" customHeight="1" x14ac:dyDescent="0.25">
      <c r="A528" s="103" t="s">
        <v>2</v>
      </c>
      <c r="B528" s="51"/>
      <c r="C528" s="52"/>
      <c r="D528" s="52"/>
      <c r="E528" s="52"/>
      <c r="F528" s="44"/>
      <c r="G528" s="43">
        <f>SUM(G521:G525)</f>
        <v>222</v>
      </c>
      <c r="H528" s="102"/>
    </row>
    <row r="529" spans="1:8" ht="24.95" customHeight="1" x14ac:dyDescent="0.25">
      <c r="A529" s="103" t="s">
        <v>41</v>
      </c>
      <c r="B529" s="51"/>
      <c r="C529" s="52"/>
      <c r="D529" s="52"/>
      <c r="E529" s="52"/>
      <c r="F529" s="44"/>
      <c r="G529" s="111">
        <f>(G528/450)*100</f>
        <v>49.333333333333336</v>
      </c>
      <c r="H529" s="102" t="str">
        <f>IF(G529&gt;=91,"A1",IF(G529&gt;=81,"A2",IF(G529&gt;=71,"B1",IF(G529&gt;=61,"B2",IF(G529&gt;=51,"C1",IF(G529&gt;=41,"C2",IF(G529&gt;=33,"D","E")))))))</f>
        <v>C2</v>
      </c>
    </row>
    <row r="530" spans="1:8" ht="24.95" customHeight="1" x14ac:dyDescent="0.25">
      <c r="A530" s="503" t="s">
        <v>336</v>
      </c>
      <c r="B530" s="504"/>
      <c r="C530" s="504"/>
      <c r="D530" s="504"/>
      <c r="E530" s="504"/>
      <c r="F530" s="504"/>
      <c r="G530" s="504"/>
      <c r="H530" s="505"/>
    </row>
    <row r="531" spans="1:8" ht="24.95" customHeight="1" x14ac:dyDescent="0.25">
      <c r="A531" s="506" t="s">
        <v>250</v>
      </c>
      <c r="B531" s="507"/>
      <c r="C531" s="507"/>
      <c r="D531" s="507"/>
      <c r="E531" s="507"/>
      <c r="F531" s="507"/>
      <c r="G531" s="507"/>
      <c r="H531" s="508"/>
    </row>
    <row r="532" spans="1:8" ht="24.95" customHeight="1" x14ac:dyDescent="0.25">
      <c r="A532" s="491" t="s">
        <v>251</v>
      </c>
      <c r="B532" s="492"/>
      <c r="C532" s="492"/>
      <c r="D532" s="492"/>
      <c r="E532" s="492"/>
      <c r="F532" s="492"/>
      <c r="G532" s="492"/>
      <c r="H532" s="493"/>
    </row>
    <row r="533" spans="1:8" ht="24.95" customHeight="1" x14ac:dyDescent="0.25">
      <c r="A533" s="491" t="s">
        <v>252</v>
      </c>
      <c r="B533" s="492"/>
      <c r="C533" s="492"/>
      <c r="D533" s="492"/>
      <c r="E533" s="492"/>
      <c r="F533" s="502"/>
      <c r="G533" s="494" t="s">
        <v>253</v>
      </c>
      <c r="H533" s="493"/>
    </row>
    <row r="534" spans="1:8" ht="24.95" customHeight="1" x14ac:dyDescent="0.25">
      <c r="A534" s="54" t="s">
        <v>254</v>
      </c>
      <c r="B534" s="55"/>
      <c r="C534" s="56"/>
      <c r="D534" s="57"/>
      <c r="E534" s="57"/>
      <c r="F534" s="58"/>
      <c r="G534" s="495" t="s">
        <v>270</v>
      </c>
      <c r="H534" s="497"/>
    </row>
    <row r="535" spans="1:8" ht="24.95" customHeight="1" x14ac:dyDescent="0.25">
      <c r="A535" s="491" t="s">
        <v>255</v>
      </c>
      <c r="B535" s="492"/>
      <c r="C535" s="492"/>
      <c r="D535" s="492"/>
      <c r="E535" s="492"/>
      <c r="F535" s="492"/>
      <c r="G535" s="492"/>
      <c r="H535" s="493"/>
    </row>
    <row r="536" spans="1:8" ht="24.95" customHeight="1" x14ac:dyDescent="0.25">
      <c r="A536" s="491" t="s">
        <v>252</v>
      </c>
      <c r="B536" s="492"/>
      <c r="C536" s="492"/>
      <c r="D536" s="492"/>
      <c r="E536" s="492"/>
      <c r="F536" s="502"/>
      <c r="G536" s="494" t="s">
        <v>253</v>
      </c>
      <c r="H536" s="493"/>
    </row>
    <row r="537" spans="1:8" ht="24.95" customHeight="1" x14ac:dyDescent="0.25">
      <c r="A537" s="499" t="s">
        <v>256</v>
      </c>
      <c r="B537" s="500"/>
      <c r="C537" s="500"/>
      <c r="D537" s="500"/>
      <c r="E537" s="500"/>
      <c r="F537" s="501"/>
      <c r="G537" s="494" t="s">
        <v>270</v>
      </c>
      <c r="H537" s="493"/>
    </row>
    <row r="538" spans="1:8" ht="24.95" customHeight="1" x14ac:dyDescent="0.25">
      <c r="A538" s="499" t="s">
        <v>257</v>
      </c>
      <c r="B538" s="500"/>
      <c r="C538" s="500"/>
      <c r="D538" s="500"/>
      <c r="E538" s="500"/>
      <c r="F538" s="501"/>
      <c r="G538" s="495" t="s">
        <v>270</v>
      </c>
      <c r="H538" s="497"/>
    </row>
    <row r="539" spans="1:8" ht="24.95" customHeight="1" x14ac:dyDescent="0.25">
      <c r="A539" s="499" t="s">
        <v>258</v>
      </c>
      <c r="B539" s="500"/>
      <c r="C539" s="500"/>
      <c r="D539" s="500"/>
      <c r="E539" s="500"/>
      <c r="F539" s="500"/>
      <c r="G539" s="496" t="s">
        <v>270</v>
      </c>
      <c r="H539" s="497"/>
    </row>
    <row r="540" spans="1:8" ht="24.95" customHeight="1" x14ac:dyDescent="0.25">
      <c r="A540" s="499" t="s">
        <v>259</v>
      </c>
      <c r="B540" s="500"/>
      <c r="C540" s="500"/>
      <c r="D540" s="500"/>
      <c r="E540" s="500"/>
      <c r="F540" s="500"/>
      <c r="G540" s="496" t="s">
        <v>270</v>
      </c>
      <c r="H540" s="497"/>
    </row>
    <row r="541" spans="1:8" ht="24.95" customHeight="1" x14ac:dyDescent="0.25">
      <c r="A541" s="491" t="s">
        <v>260</v>
      </c>
      <c r="B541" s="492"/>
      <c r="C541" s="492"/>
      <c r="D541" s="492"/>
      <c r="E541" s="492"/>
      <c r="F541" s="492"/>
      <c r="G541" s="492"/>
      <c r="H541" s="493"/>
    </row>
    <row r="542" spans="1:8" ht="24.95" customHeight="1" x14ac:dyDescent="0.25">
      <c r="A542" s="491" t="s">
        <v>252</v>
      </c>
      <c r="B542" s="492"/>
      <c r="C542" s="492"/>
      <c r="D542" s="492"/>
      <c r="E542" s="492"/>
      <c r="F542" s="492"/>
      <c r="G542" s="492"/>
      <c r="H542" s="493"/>
    </row>
    <row r="543" spans="1:8" ht="24.95" customHeight="1" x14ac:dyDescent="0.25">
      <c r="A543" s="54" t="s">
        <v>261</v>
      </c>
      <c r="B543" s="494">
        <v>23</v>
      </c>
      <c r="C543" s="492"/>
      <c r="D543" s="492"/>
      <c r="E543" s="492"/>
      <c r="F543" s="492"/>
      <c r="G543" s="492"/>
      <c r="H543" s="493"/>
    </row>
    <row r="544" spans="1:8" ht="24.95" customHeight="1" x14ac:dyDescent="0.25">
      <c r="A544" s="59" t="s">
        <v>48</v>
      </c>
      <c r="B544" s="495"/>
      <c r="C544" s="496"/>
      <c r="D544" s="496"/>
      <c r="E544" s="496"/>
      <c r="F544" s="496"/>
      <c r="G544" s="496"/>
      <c r="H544" s="497"/>
    </row>
    <row r="545" spans="1:8" ht="24.95" customHeight="1" x14ac:dyDescent="0.25">
      <c r="A545" s="498" t="s">
        <v>262</v>
      </c>
      <c r="B545" s="488"/>
      <c r="C545" s="488"/>
      <c r="D545" s="488"/>
      <c r="E545" s="56"/>
      <c r="F545" s="60"/>
      <c r="G545" s="61" t="s">
        <v>263</v>
      </c>
      <c r="H545" s="62"/>
    </row>
    <row r="546" spans="1:8" ht="24.95" customHeight="1" x14ac:dyDescent="0.25">
      <c r="A546" s="63" t="s">
        <v>264</v>
      </c>
      <c r="B546" s="61" t="s">
        <v>11</v>
      </c>
      <c r="C546" s="61" t="s">
        <v>264</v>
      </c>
      <c r="D546" s="61" t="s">
        <v>11</v>
      </c>
      <c r="E546" s="64"/>
      <c r="F546" s="488" t="s">
        <v>265</v>
      </c>
      <c r="G546" s="488"/>
      <c r="H546" s="65" t="s">
        <v>11</v>
      </c>
    </row>
    <row r="547" spans="1:8" ht="24.95" customHeight="1" x14ac:dyDescent="0.25">
      <c r="A547" s="63" t="s">
        <v>266</v>
      </c>
      <c r="B547" s="61" t="s">
        <v>267</v>
      </c>
      <c r="C547" s="61" t="s">
        <v>268</v>
      </c>
      <c r="D547" s="61" t="s">
        <v>269</v>
      </c>
      <c r="E547" s="64"/>
      <c r="F547" s="488">
        <v>3</v>
      </c>
      <c r="G547" s="488"/>
      <c r="H547" s="66" t="s">
        <v>270</v>
      </c>
    </row>
    <row r="548" spans="1:8" ht="24.95" customHeight="1" x14ac:dyDescent="0.25">
      <c r="A548" s="63" t="s">
        <v>271</v>
      </c>
      <c r="B548" s="61" t="s">
        <v>272</v>
      </c>
      <c r="C548" s="61" t="s">
        <v>273</v>
      </c>
      <c r="D548" s="61" t="s">
        <v>274</v>
      </c>
      <c r="E548" s="64"/>
      <c r="F548" s="488">
        <v>2</v>
      </c>
      <c r="G548" s="488"/>
      <c r="H548" s="66" t="s">
        <v>275</v>
      </c>
    </row>
    <row r="549" spans="1:8" ht="24.95" customHeight="1" x14ac:dyDescent="0.25">
      <c r="A549" s="63" t="s">
        <v>276</v>
      </c>
      <c r="B549" s="61" t="s">
        <v>277</v>
      </c>
      <c r="C549" s="61" t="s">
        <v>278</v>
      </c>
      <c r="D549" s="61" t="s">
        <v>279</v>
      </c>
      <c r="E549" s="64"/>
      <c r="F549" s="488">
        <v>1</v>
      </c>
      <c r="G549" s="488"/>
      <c r="H549" s="66" t="s">
        <v>280</v>
      </c>
    </row>
    <row r="550" spans="1:8" ht="24.95" customHeight="1" x14ac:dyDescent="0.25">
      <c r="A550" s="63" t="s">
        <v>281</v>
      </c>
      <c r="B550" s="61" t="s">
        <v>282</v>
      </c>
      <c r="C550" s="67" t="s">
        <v>283</v>
      </c>
      <c r="D550" s="67" t="s">
        <v>284</v>
      </c>
      <c r="E550" s="68"/>
      <c r="F550" s="489"/>
      <c r="G550" s="490"/>
      <c r="H550" s="65"/>
    </row>
    <row r="551" spans="1:8" ht="71.25" customHeight="1" thickBot="1" x14ac:dyDescent="0.3">
      <c r="A551" s="481" t="s">
        <v>293</v>
      </c>
      <c r="B551" s="482"/>
      <c r="C551" s="483" t="s">
        <v>292</v>
      </c>
      <c r="D551" s="484"/>
      <c r="E551" s="484"/>
      <c r="F551" s="485"/>
      <c r="G551" s="486" t="s">
        <v>42</v>
      </c>
      <c r="H551" s="487"/>
    </row>
    <row r="552" spans="1:8" ht="24.95" customHeight="1" thickBot="1" x14ac:dyDescent="0.3"/>
    <row r="553" spans="1:8" ht="24.95" customHeight="1" x14ac:dyDescent="0.25">
      <c r="A553" s="532" t="s">
        <v>54</v>
      </c>
      <c r="B553" s="533"/>
      <c r="C553" s="533"/>
      <c r="D553" s="533"/>
      <c r="E553" s="533"/>
      <c r="F553" s="533"/>
      <c r="G553" s="533"/>
      <c r="H553" s="534"/>
    </row>
    <row r="554" spans="1:8" ht="24.95" customHeight="1" x14ac:dyDescent="0.25">
      <c r="A554" s="529" t="s">
        <v>12</v>
      </c>
      <c r="B554" s="530"/>
      <c r="C554" s="530"/>
      <c r="D554" s="530"/>
      <c r="E554" s="530"/>
      <c r="F554" s="530"/>
      <c r="G554" s="530"/>
      <c r="H554" s="531"/>
    </row>
    <row r="555" spans="1:8" ht="24.95" customHeight="1" x14ac:dyDescent="0.25">
      <c r="A555" s="529" t="s">
        <v>13</v>
      </c>
      <c r="B555" s="530"/>
      <c r="C555" s="530"/>
      <c r="D555" s="530"/>
      <c r="E555" s="530"/>
      <c r="F555" s="530"/>
      <c r="G555" s="530"/>
      <c r="H555" s="531"/>
    </row>
    <row r="556" spans="1:8" ht="24.95" customHeight="1" x14ac:dyDescent="0.25">
      <c r="A556" s="529" t="s">
        <v>33</v>
      </c>
      <c r="B556" s="530"/>
      <c r="C556" s="530"/>
      <c r="D556" s="530"/>
      <c r="E556" s="530"/>
      <c r="F556" s="530"/>
      <c r="G556" s="530"/>
      <c r="H556" s="531"/>
    </row>
    <row r="557" spans="1:8" ht="24.95" customHeight="1" x14ac:dyDescent="0.25">
      <c r="A557" s="529" t="s">
        <v>60</v>
      </c>
      <c r="B557" s="530"/>
      <c r="C557" s="530"/>
      <c r="D557" s="530"/>
      <c r="E557" s="530"/>
      <c r="F557" s="530"/>
      <c r="G557" s="530"/>
      <c r="H557" s="531"/>
    </row>
    <row r="558" spans="1:8" ht="24.95" customHeight="1" x14ac:dyDescent="0.25">
      <c r="A558" s="527" t="s">
        <v>15</v>
      </c>
      <c r="B558" s="528"/>
      <c r="C558" s="525" t="s">
        <v>199</v>
      </c>
      <c r="D558" s="525"/>
      <c r="E558" s="525"/>
      <c r="F558" s="37"/>
      <c r="G558" s="525"/>
      <c r="H558" s="526"/>
    </row>
    <row r="559" spans="1:8" ht="24.95" customHeight="1" x14ac:dyDescent="0.25">
      <c r="A559" s="527" t="s">
        <v>1</v>
      </c>
      <c r="B559" s="528"/>
      <c r="C559" s="525" t="str">
        <f>'RC PA I'!$B$248</f>
        <v>RUHI PANJAWA</v>
      </c>
      <c r="D559" s="525"/>
      <c r="E559" s="525"/>
      <c r="F559" s="38" t="s">
        <v>34</v>
      </c>
      <c r="G559" s="525">
        <v>13</v>
      </c>
      <c r="H559" s="526"/>
    </row>
    <row r="560" spans="1:8" ht="24.95" customHeight="1" x14ac:dyDescent="0.25">
      <c r="A560" s="104" t="s">
        <v>35</v>
      </c>
      <c r="B560" s="70"/>
      <c r="C560" s="525" t="str">
        <f>'RC PA I'!$E$249</f>
        <v>DAVINDER KUMAR</v>
      </c>
      <c r="D560" s="525"/>
      <c r="E560" s="525"/>
      <c r="F560" s="37"/>
      <c r="G560" s="525"/>
      <c r="H560" s="526"/>
    </row>
    <row r="561" spans="1:8" ht="24.95" customHeight="1" x14ac:dyDescent="0.25">
      <c r="A561" s="104" t="s">
        <v>36</v>
      </c>
      <c r="B561" s="37"/>
      <c r="C561" s="525" t="str">
        <f>'RC PA I'!$B$249</f>
        <v>RENU BALA</v>
      </c>
      <c r="D561" s="525"/>
      <c r="E561" s="525"/>
      <c r="F561" s="37" t="s">
        <v>37</v>
      </c>
      <c r="G561" s="525">
        <v>1552</v>
      </c>
      <c r="H561" s="526"/>
    </row>
    <row r="562" spans="1:8" ht="24.95" customHeight="1" x14ac:dyDescent="0.25">
      <c r="A562" s="509" t="s">
        <v>38</v>
      </c>
      <c r="B562" s="510"/>
      <c r="C562" s="510"/>
      <c r="D562" s="510"/>
      <c r="E562" s="510"/>
      <c r="F562" s="510"/>
      <c r="G562" s="510"/>
      <c r="H562" s="511"/>
    </row>
    <row r="563" spans="1:8" ht="24.95" customHeight="1" x14ac:dyDescent="0.25">
      <c r="A563" s="512" t="s">
        <v>23</v>
      </c>
      <c r="B563" s="504"/>
      <c r="C563" s="504"/>
      <c r="D563" s="504"/>
      <c r="E563" s="504"/>
      <c r="F563" s="504"/>
      <c r="G563" s="504"/>
      <c r="H563" s="505"/>
    </row>
    <row r="564" spans="1:8" ht="24.95" customHeight="1" x14ac:dyDescent="0.25">
      <c r="A564" s="513" t="s">
        <v>0</v>
      </c>
      <c r="B564" s="516" t="s">
        <v>17</v>
      </c>
      <c r="C564" s="519" t="s">
        <v>24</v>
      </c>
      <c r="D564" s="519" t="s">
        <v>39</v>
      </c>
      <c r="E564" s="519" t="s">
        <v>26</v>
      </c>
      <c r="F564" s="519" t="s">
        <v>27</v>
      </c>
      <c r="G564" s="536" t="s">
        <v>28</v>
      </c>
      <c r="H564" s="522" t="s">
        <v>11</v>
      </c>
    </row>
    <row r="565" spans="1:8" ht="24.95" customHeight="1" x14ac:dyDescent="0.25">
      <c r="A565" s="514"/>
      <c r="B565" s="517"/>
      <c r="C565" s="520"/>
      <c r="D565" s="520"/>
      <c r="E565" s="520"/>
      <c r="F565" s="520"/>
      <c r="G565" s="537"/>
      <c r="H565" s="523"/>
    </row>
    <row r="566" spans="1:8" ht="24.95" customHeight="1" x14ac:dyDescent="0.25">
      <c r="A566" s="515"/>
      <c r="B566" s="518"/>
      <c r="C566" s="521"/>
      <c r="D566" s="521"/>
      <c r="E566" s="521"/>
      <c r="F566" s="521"/>
      <c r="G566" s="538"/>
      <c r="H566" s="524"/>
    </row>
    <row r="567" spans="1:8" ht="24.95" customHeight="1" x14ac:dyDescent="0.25">
      <c r="A567" s="101">
        <v>1</v>
      </c>
      <c r="B567" s="40" t="s">
        <v>5</v>
      </c>
      <c r="C567" s="49">
        <v>6.25</v>
      </c>
      <c r="D567" s="41" t="s">
        <v>287</v>
      </c>
      <c r="E567" s="42" t="s">
        <v>287</v>
      </c>
      <c r="F567" s="49">
        <v>44</v>
      </c>
      <c r="G567" s="43">
        <f t="shared" ref="G567:G570" si="24">C567+D567+E567+F567</f>
        <v>58.25</v>
      </c>
      <c r="H567" s="102" t="str">
        <f t="shared" ref="H567:H570" si="25">IF(G567&gt;=91,"A1",IF(G567&gt;=81,"A2",IF(G567&gt;=71,"B1",IF(G567&gt;=61,"B2",IF(G567&gt;=51,"C1",IF(G567&gt;=41,"C2",IF(G567&gt;=33,"D","E")))))))</f>
        <v>C1</v>
      </c>
    </row>
    <row r="568" spans="1:8" ht="24.95" customHeight="1" x14ac:dyDescent="0.25">
      <c r="A568" s="101">
        <v>2</v>
      </c>
      <c r="B568" s="40" t="s">
        <v>6</v>
      </c>
      <c r="C568" s="48">
        <v>7.75</v>
      </c>
      <c r="D568" s="46" t="s">
        <v>286</v>
      </c>
      <c r="E568" s="47" t="s">
        <v>286</v>
      </c>
      <c r="F568" s="48">
        <v>45.5</v>
      </c>
      <c r="G568" s="43">
        <f t="shared" si="24"/>
        <v>63.25</v>
      </c>
      <c r="H568" s="102" t="str">
        <f t="shared" si="25"/>
        <v>B2</v>
      </c>
    </row>
    <row r="569" spans="1:8" ht="24.95" customHeight="1" x14ac:dyDescent="0.25">
      <c r="A569" s="101">
        <v>3</v>
      </c>
      <c r="B569" s="40" t="s">
        <v>7</v>
      </c>
      <c r="C569" s="49">
        <v>5.25</v>
      </c>
      <c r="D569" s="46" t="s">
        <v>286</v>
      </c>
      <c r="E569" s="47" t="s">
        <v>286</v>
      </c>
      <c r="F569" s="49">
        <v>43</v>
      </c>
      <c r="G569" s="43">
        <f t="shared" si="24"/>
        <v>58.25</v>
      </c>
      <c r="H569" s="102" t="str">
        <f t="shared" si="25"/>
        <v>C1</v>
      </c>
    </row>
    <row r="570" spans="1:8" ht="24.95" customHeight="1" x14ac:dyDescent="0.25">
      <c r="A570" s="101">
        <v>4</v>
      </c>
      <c r="B570" s="40" t="s">
        <v>8</v>
      </c>
      <c r="C570" s="48">
        <v>5.5</v>
      </c>
      <c r="D570" s="46" t="s">
        <v>289</v>
      </c>
      <c r="E570" s="47" t="s">
        <v>289</v>
      </c>
      <c r="F570" s="48">
        <v>57</v>
      </c>
      <c r="G570" s="43">
        <f t="shared" si="24"/>
        <v>69.5</v>
      </c>
      <c r="H570" s="102" t="str">
        <f t="shared" si="25"/>
        <v>B2</v>
      </c>
    </row>
    <row r="571" spans="1:8" ht="24.95" customHeight="1" x14ac:dyDescent="0.25">
      <c r="A571" s="101">
        <v>5</v>
      </c>
      <c r="B571" s="50" t="s">
        <v>40</v>
      </c>
      <c r="C571" s="48"/>
      <c r="D571" s="46"/>
      <c r="E571" s="47"/>
      <c r="F571" s="48"/>
      <c r="G571" s="43">
        <v>26</v>
      </c>
      <c r="H571" s="102"/>
    </row>
    <row r="572" spans="1:8" ht="24.95" customHeight="1" x14ac:dyDescent="0.25">
      <c r="A572" s="101">
        <v>6</v>
      </c>
      <c r="B572" s="51" t="s">
        <v>294</v>
      </c>
      <c r="C572" s="52"/>
      <c r="D572" s="52"/>
      <c r="E572" s="52"/>
      <c r="F572" s="44" t="s">
        <v>315</v>
      </c>
      <c r="G572" s="43"/>
      <c r="H572" s="102"/>
    </row>
    <row r="573" spans="1:8" ht="24.95" customHeight="1" x14ac:dyDescent="0.25">
      <c r="A573" s="101">
        <v>7</v>
      </c>
      <c r="B573" s="51" t="s">
        <v>295</v>
      </c>
      <c r="C573" s="52"/>
      <c r="D573" s="52"/>
      <c r="E573" s="52"/>
      <c r="F573" s="44" t="s">
        <v>311</v>
      </c>
      <c r="G573" s="43"/>
      <c r="H573" s="102"/>
    </row>
    <row r="574" spans="1:8" ht="24.95" customHeight="1" x14ac:dyDescent="0.25">
      <c r="A574" s="103" t="s">
        <v>2</v>
      </c>
      <c r="B574" s="51"/>
      <c r="C574" s="52"/>
      <c r="D574" s="52"/>
      <c r="E574" s="52"/>
      <c r="F574" s="44"/>
      <c r="G574" s="43">
        <f>SUM(G567:G571)</f>
        <v>275.25</v>
      </c>
      <c r="H574" s="102"/>
    </row>
    <row r="575" spans="1:8" ht="24.95" customHeight="1" x14ac:dyDescent="0.25">
      <c r="A575" s="103" t="s">
        <v>41</v>
      </c>
      <c r="B575" s="51"/>
      <c r="C575" s="52"/>
      <c r="D575" s="52"/>
      <c r="E575" s="52"/>
      <c r="F575" s="44"/>
      <c r="G575" s="111">
        <f>(G574/450)*100</f>
        <v>61.166666666666671</v>
      </c>
      <c r="H575" s="102" t="str">
        <f>IF(G575&gt;=91,"A1",IF(G575&gt;=81,"A2",IF(G575&gt;=71,"B1",IF(G575&gt;=61,"B2",IF(G575&gt;=51,"C1",IF(G575&gt;=41,"C2",IF(G575&gt;=33,"D","E")))))))</f>
        <v>B2</v>
      </c>
    </row>
    <row r="576" spans="1:8" ht="24.95" customHeight="1" x14ac:dyDescent="0.25">
      <c r="A576" s="503" t="s">
        <v>337</v>
      </c>
      <c r="B576" s="504"/>
      <c r="C576" s="504"/>
      <c r="D576" s="504"/>
      <c r="E576" s="504"/>
      <c r="F576" s="504"/>
      <c r="G576" s="504"/>
      <c r="H576" s="505"/>
    </row>
    <row r="577" spans="1:8" ht="24.95" customHeight="1" x14ac:dyDescent="0.25">
      <c r="A577" s="506" t="s">
        <v>250</v>
      </c>
      <c r="B577" s="507"/>
      <c r="C577" s="507"/>
      <c r="D577" s="507"/>
      <c r="E577" s="507"/>
      <c r="F577" s="507"/>
      <c r="G577" s="507"/>
      <c r="H577" s="508"/>
    </row>
    <row r="578" spans="1:8" ht="24.95" customHeight="1" x14ac:dyDescent="0.25">
      <c r="A578" s="491" t="s">
        <v>251</v>
      </c>
      <c r="B578" s="492"/>
      <c r="C578" s="492"/>
      <c r="D578" s="492"/>
      <c r="E578" s="492"/>
      <c r="F578" s="492"/>
      <c r="G578" s="492"/>
      <c r="H578" s="493"/>
    </row>
    <row r="579" spans="1:8" ht="24.95" customHeight="1" x14ac:dyDescent="0.25">
      <c r="A579" s="491" t="s">
        <v>252</v>
      </c>
      <c r="B579" s="492"/>
      <c r="C579" s="492"/>
      <c r="D579" s="492"/>
      <c r="E579" s="492"/>
      <c r="F579" s="502"/>
      <c r="G579" s="494" t="s">
        <v>253</v>
      </c>
      <c r="H579" s="493"/>
    </row>
    <row r="580" spans="1:8" ht="24.95" customHeight="1" x14ac:dyDescent="0.25">
      <c r="A580" s="54" t="s">
        <v>254</v>
      </c>
      <c r="B580" s="55"/>
      <c r="C580" s="56"/>
      <c r="D580" s="57"/>
      <c r="E580" s="57"/>
      <c r="F580" s="58"/>
      <c r="G580" s="495" t="s">
        <v>270</v>
      </c>
      <c r="H580" s="497"/>
    </row>
    <row r="581" spans="1:8" ht="24.95" customHeight="1" x14ac:dyDescent="0.25">
      <c r="A581" s="491" t="s">
        <v>255</v>
      </c>
      <c r="B581" s="492"/>
      <c r="C581" s="492"/>
      <c r="D581" s="492"/>
      <c r="E581" s="492"/>
      <c r="F581" s="492"/>
      <c r="G581" s="492"/>
      <c r="H581" s="493"/>
    </row>
    <row r="582" spans="1:8" ht="24.95" customHeight="1" x14ac:dyDescent="0.25">
      <c r="A582" s="491" t="s">
        <v>252</v>
      </c>
      <c r="B582" s="492"/>
      <c r="C582" s="492"/>
      <c r="D582" s="492"/>
      <c r="E582" s="492"/>
      <c r="F582" s="502"/>
      <c r="G582" s="494" t="s">
        <v>253</v>
      </c>
      <c r="H582" s="493"/>
    </row>
    <row r="583" spans="1:8" ht="24.95" customHeight="1" x14ac:dyDescent="0.25">
      <c r="A583" s="499" t="s">
        <v>256</v>
      </c>
      <c r="B583" s="500"/>
      <c r="C583" s="500"/>
      <c r="D583" s="500"/>
      <c r="E583" s="500"/>
      <c r="F583" s="501"/>
      <c r="G583" s="492" t="s">
        <v>275</v>
      </c>
      <c r="H583" s="493"/>
    </row>
    <row r="584" spans="1:8" ht="24.95" customHeight="1" x14ac:dyDescent="0.25">
      <c r="A584" s="499" t="s">
        <v>257</v>
      </c>
      <c r="B584" s="500"/>
      <c r="C584" s="500"/>
      <c r="D584" s="500"/>
      <c r="E584" s="500"/>
      <c r="F584" s="501"/>
      <c r="G584" s="496" t="s">
        <v>270</v>
      </c>
      <c r="H584" s="497"/>
    </row>
    <row r="585" spans="1:8" ht="24.95" customHeight="1" x14ac:dyDescent="0.25">
      <c r="A585" s="499" t="s">
        <v>258</v>
      </c>
      <c r="B585" s="500"/>
      <c r="C585" s="500"/>
      <c r="D585" s="500"/>
      <c r="E585" s="500"/>
      <c r="F585" s="501"/>
      <c r="G585" s="496" t="s">
        <v>270</v>
      </c>
      <c r="H585" s="497"/>
    </row>
    <row r="586" spans="1:8" ht="24.95" customHeight="1" x14ac:dyDescent="0.25">
      <c r="A586" s="499" t="s">
        <v>259</v>
      </c>
      <c r="B586" s="500"/>
      <c r="C586" s="500"/>
      <c r="D586" s="500"/>
      <c r="E586" s="500"/>
      <c r="F586" s="501"/>
      <c r="G586" s="496" t="s">
        <v>270</v>
      </c>
      <c r="H586" s="497"/>
    </row>
    <row r="587" spans="1:8" ht="24.95" customHeight="1" x14ac:dyDescent="0.25">
      <c r="A587" s="491" t="s">
        <v>260</v>
      </c>
      <c r="B587" s="492"/>
      <c r="C587" s="492"/>
      <c r="D587" s="492"/>
      <c r="E587" s="492"/>
      <c r="F587" s="492"/>
      <c r="G587" s="492"/>
      <c r="H587" s="493"/>
    </row>
    <row r="588" spans="1:8" ht="24.95" customHeight="1" x14ac:dyDescent="0.25">
      <c r="A588" s="491" t="s">
        <v>252</v>
      </c>
      <c r="B588" s="492"/>
      <c r="C588" s="492"/>
      <c r="D588" s="492"/>
      <c r="E588" s="492"/>
      <c r="F588" s="492"/>
      <c r="G588" s="492"/>
      <c r="H588" s="493"/>
    </row>
    <row r="589" spans="1:8" ht="24.95" customHeight="1" x14ac:dyDescent="0.25">
      <c r="A589" s="54" t="s">
        <v>261</v>
      </c>
      <c r="B589" s="494">
        <v>86</v>
      </c>
      <c r="C589" s="492"/>
      <c r="D589" s="492"/>
      <c r="E589" s="492"/>
      <c r="F589" s="492"/>
      <c r="G589" s="492"/>
      <c r="H589" s="493"/>
    </row>
    <row r="590" spans="1:8" ht="24.95" customHeight="1" x14ac:dyDescent="0.25">
      <c r="A590" s="59" t="s">
        <v>48</v>
      </c>
      <c r="B590" s="495"/>
      <c r="C590" s="496"/>
      <c r="D590" s="496"/>
      <c r="E590" s="496"/>
      <c r="F590" s="496"/>
      <c r="G590" s="496"/>
      <c r="H590" s="497"/>
    </row>
    <row r="591" spans="1:8" ht="24.95" customHeight="1" x14ac:dyDescent="0.25">
      <c r="A591" s="498" t="s">
        <v>262</v>
      </c>
      <c r="B591" s="488"/>
      <c r="C591" s="488"/>
      <c r="D591" s="488"/>
      <c r="E591" s="56"/>
      <c r="F591" s="60"/>
      <c r="G591" s="61" t="s">
        <v>263</v>
      </c>
      <c r="H591" s="62"/>
    </row>
    <row r="592" spans="1:8" ht="24.95" customHeight="1" x14ac:dyDescent="0.25">
      <c r="A592" s="63" t="s">
        <v>264</v>
      </c>
      <c r="B592" s="61" t="s">
        <v>11</v>
      </c>
      <c r="C592" s="61" t="s">
        <v>264</v>
      </c>
      <c r="D592" s="61" t="s">
        <v>11</v>
      </c>
      <c r="E592" s="64"/>
      <c r="F592" s="488" t="s">
        <v>265</v>
      </c>
      <c r="G592" s="488"/>
      <c r="H592" s="65" t="s">
        <v>11</v>
      </c>
    </row>
    <row r="593" spans="1:8" ht="24.95" customHeight="1" x14ac:dyDescent="0.25">
      <c r="A593" s="63" t="s">
        <v>266</v>
      </c>
      <c r="B593" s="61" t="s">
        <v>267</v>
      </c>
      <c r="C593" s="61" t="s">
        <v>268</v>
      </c>
      <c r="D593" s="61" t="s">
        <v>269</v>
      </c>
      <c r="E593" s="64"/>
      <c r="F593" s="488">
        <v>3</v>
      </c>
      <c r="G593" s="488"/>
      <c r="H593" s="66" t="s">
        <v>270</v>
      </c>
    </row>
    <row r="594" spans="1:8" ht="24.95" customHeight="1" x14ac:dyDescent="0.25">
      <c r="A594" s="63" t="s">
        <v>271</v>
      </c>
      <c r="B594" s="61" t="s">
        <v>272</v>
      </c>
      <c r="C594" s="61" t="s">
        <v>273</v>
      </c>
      <c r="D594" s="61" t="s">
        <v>274</v>
      </c>
      <c r="E594" s="64"/>
      <c r="F594" s="488">
        <v>2</v>
      </c>
      <c r="G594" s="488"/>
      <c r="H594" s="66" t="s">
        <v>275</v>
      </c>
    </row>
    <row r="595" spans="1:8" ht="24.95" customHeight="1" x14ac:dyDescent="0.25">
      <c r="A595" s="63" t="s">
        <v>276</v>
      </c>
      <c r="B595" s="61" t="s">
        <v>277</v>
      </c>
      <c r="C595" s="61" t="s">
        <v>278</v>
      </c>
      <c r="D595" s="61" t="s">
        <v>279</v>
      </c>
      <c r="E595" s="64"/>
      <c r="F595" s="488">
        <v>1</v>
      </c>
      <c r="G595" s="488"/>
      <c r="H595" s="66" t="s">
        <v>280</v>
      </c>
    </row>
    <row r="596" spans="1:8" ht="24.95" customHeight="1" x14ac:dyDescent="0.25">
      <c r="A596" s="63" t="s">
        <v>281</v>
      </c>
      <c r="B596" s="61" t="s">
        <v>282</v>
      </c>
      <c r="C596" s="67" t="s">
        <v>283</v>
      </c>
      <c r="D596" s="67" t="s">
        <v>284</v>
      </c>
      <c r="E596" s="68"/>
      <c r="F596" s="489"/>
      <c r="G596" s="490"/>
      <c r="H596" s="65"/>
    </row>
    <row r="597" spans="1:8" ht="78.75" customHeight="1" thickBot="1" x14ac:dyDescent="0.3">
      <c r="A597" s="481" t="s">
        <v>293</v>
      </c>
      <c r="B597" s="482"/>
      <c r="C597" s="483" t="s">
        <v>292</v>
      </c>
      <c r="D597" s="484"/>
      <c r="E597" s="484"/>
      <c r="F597" s="485"/>
      <c r="G597" s="486" t="s">
        <v>42</v>
      </c>
      <c r="H597" s="487"/>
    </row>
    <row r="598" spans="1:8" ht="24.95" customHeight="1" thickBot="1" x14ac:dyDescent="0.3"/>
    <row r="599" spans="1:8" ht="24.95" customHeight="1" x14ac:dyDescent="0.25">
      <c r="A599" s="532" t="s">
        <v>54</v>
      </c>
      <c r="B599" s="533"/>
      <c r="C599" s="533"/>
      <c r="D599" s="533"/>
      <c r="E599" s="533"/>
      <c r="F599" s="533"/>
      <c r="G599" s="533"/>
      <c r="H599" s="534"/>
    </row>
    <row r="600" spans="1:8" ht="24.95" customHeight="1" x14ac:dyDescent="0.25">
      <c r="A600" s="529" t="s">
        <v>12</v>
      </c>
      <c r="B600" s="530"/>
      <c r="C600" s="530"/>
      <c r="D600" s="530"/>
      <c r="E600" s="530"/>
      <c r="F600" s="530"/>
      <c r="G600" s="530"/>
      <c r="H600" s="531"/>
    </row>
    <row r="601" spans="1:8" ht="24.95" customHeight="1" x14ac:dyDescent="0.25">
      <c r="A601" s="529" t="s">
        <v>13</v>
      </c>
      <c r="B601" s="530"/>
      <c r="C601" s="530"/>
      <c r="D601" s="530"/>
      <c r="E601" s="530"/>
      <c r="F601" s="530"/>
      <c r="G601" s="530"/>
      <c r="H601" s="531"/>
    </row>
    <row r="602" spans="1:8" ht="24.95" customHeight="1" x14ac:dyDescent="0.25">
      <c r="A602" s="529" t="s">
        <v>33</v>
      </c>
      <c r="B602" s="530"/>
      <c r="C602" s="530"/>
      <c r="D602" s="530"/>
      <c r="E602" s="530"/>
      <c r="F602" s="530"/>
      <c r="G602" s="530"/>
      <c r="H602" s="531"/>
    </row>
    <row r="603" spans="1:8" ht="24.95" customHeight="1" x14ac:dyDescent="0.25">
      <c r="A603" s="529" t="s">
        <v>60</v>
      </c>
      <c r="B603" s="530"/>
      <c r="C603" s="530"/>
      <c r="D603" s="530"/>
      <c r="E603" s="530"/>
      <c r="F603" s="530"/>
      <c r="G603" s="530"/>
      <c r="H603" s="531"/>
    </row>
    <row r="604" spans="1:8" ht="24.95" customHeight="1" x14ac:dyDescent="0.25">
      <c r="A604" s="527" t="s">
        <v>15</v>
      </c>
      <c r="B604" s="528"/>
      <c r="C604" s="525" t="s">
        <v>199</v>
      </c>
      <c r="D604" s="525"/>
      <c r="E604" s="525"/>
      <c r="F604" s="37"/>
      <c r="G604" s="525"/>
      <c r="H604" s="526"/>
    </row>
    <row r="605" spans="1:8" ht="24.95" customHeight="1" x14ac:dyDescent="0.25">
      <c r="A605" s="527" t="s">
        <v>1</v>
      </c>
      <c r="B605" s="528"/>
      <c r="C605" s="495" t="str">
        <f>'RC PA I'!$B$268</f>
        <v>SAKSHAM KOUL</v>
      </c>
      <c r="D605" s="496"/>
      <c r="E605" s="535"/>
      <c r="F605" s="38" t="s">
        <v>34</v>
      </c>
      <c r="G605" s="525">
        <v>14</v>
      </c>
      <c r="H605" s="526"/>
    </row>
    <row r="606" spans="1:8" ht="24.95" customHeight="1" x14ac:dyDescent="0.25">
      <c r="A606" s="104" t="s">
        <v>35</v>
      </c>
      <c r="B606" s="70"/>
      <c r="C606" s="525" t="str">
        <f>'RC PA I'!$E$269</f>
        <v>SUNIL KOUL</v>
      </c>
      <c r="D606" s="525"/>
      <c r="E606" s="525"/>
      <c r="F606" s="37"/>
      <c r="G606" s="525"/>
      <c r="H606" s="526"/>
    </row>
    <row r="607" spans="1:8" ht="24.95" customHeight="1" x14ac:dyDescent="0.25">
      <c r="A607" s="104" t="s">
        <v>36</v>
      </c>
      <c r="B607" s="37"/>
      <c r="C607" s="525" t="str">
        <f>'RC PA I'!$B$269</f>
        <v>KUSUM LATA KOUL</v>
      </c>
      <c r="D607" s="525"/>
      <c r="E607" s="525"/>
      <c r="F607" s="37" t="s">
        <v>37</v>
      </c>
      <c r="G607" s="525">
        <v>1556</v>
      </c>
      <c r="H607" s="526"/>
    </row>
    <row r="608" spans="1:8" ht="24.95" customHeight="1" x14ac:dyDescent="0.25">
      <c r="A608" s="509" t="s">
        <v>38</v>
      </c>
      <c r="B608" s="510"/>
      <c r="C608" s="510"/>
      <c r="D608" s="510"/>
      <c r="E608" s="510"/>
      <c r="F608" s="510"/>
      <c r="G608" s="510"/>
      <c r="H608" s="511"/>
    </row>
    <row r="609" spans="1:8" ht="24.95" customHeight="1" x14ac:dyDescent="0.25">
      <c r="A609" s="512" t="s">
        <v>23</v>
      </c>
      <c r="B609" s="504"/>
      <c r="C609" s="504"/>
      <c r="D609" s="504"/>
      <c r="E609" s="504"/>
      <c r="F609" s="504"/>
      <c r="G609" s="504"/>
      <c r="H609" s="505"/>
    </row>
    <row r="610" spans="1:8" ht="24.95" customHeight="1" x14ac:dyDescent="0.25">
      <c r="A610" s="513" t="s">
        <v>0</v>
      </c>
      <c r="B610" s="516" t="s">
        <v>17</v>
      </c>
      <c r="C610" s="519" t="s">
        <v>24</v>
      </c>
      <c r="D610" s="519" t="s">
        <v>39</v>
      </c>
      <c r="E610" s="519" t="s">
        <v>26</v>
      </c>
      <c r="F610" s="519" t="s">
        <v>27</v>
      </c>
      <c r="G610" s="519" t="s">
        <v>28</v>
      </c>
      <c r="H610" s="522" t="s">
        <v>11</v>
      </c>
    </row>
    <row r="611" spans="1:8" ht="24.95" customHeight="1" x14ac:dyDescent="0.25">
      <c r="A611" s="514"/>
      <c r="B611" s="517"/>
      <c r="C611" s="520"/>
      <c r="D611" s="520"/>
      <c r="E611" s="520"/>
      <c r="F611" s="520"/>
      <c r="G611" s="520"/>
      <c r="H611" s="523"/>
    </row>
    <row r="612" spans="1:8" ht="24.95" customHeight="1" x14ac:dyDescent="0.25">
      <c r="A612" s="515"/>
      <c r="B612" s="518"/>
      <c r="C612" s="521"/>
      <c r="D612" s="521"/>
      <c r="E612" s="521"/>
      <c r="F612" s="521"/>
      <c r="G612" s="521"/>
      <c r="H612" s="524"/>
    </row>
    <row r="613" spans="1:8" ht="24.95" customHeight="1" x14ac:dyDescent="0.25">
      <c r="A613" s="101">
        <v>1</v>
      </c>
      <c r="B613" s="40" t="s">
        <v>5</v>
      </c>
      <c r="C613" s="49">
        <v>7.75</v>
      </c>
      <c r="D613" s="41" t="s">
        <v>286</v>
      </c>
      <c r="E613" s="42" t="s">
        <v>287</v>
      </c>
      <c r="F613" s="49">
        <v>30</v>
      </c>
      <c r="G613" s="43">
        <f t="shared" ref="G613:G616" si="26">C613+D613+E613+F613</f>
        <v>46.75</v>
      </c>
      <c r="H613" s="102" t="str">
        <f t="shared" ref="H613:H616" si="27">IF(G613&gt;=91,"A1",IF(G613&gt;=81,"A2",IF(G613&gt;=71,"B1",IF(G613&gt;=61,"B2",IF(G613&gt;=51,"C1",IF(G613&gt;=41,"C2",IF(G613&gt;=33,"D","E")))))))</f>
        <v>C2</v>
      </c>
    </row>
    <row r="614" spans="1:8" ht="24.95" customHeight="1" x14ac:dyDescent="0.25">
      <c r="A614" s="101">
        <v>2</v>
      </c>
      <c r="B614" s="40" t="s">
        <v>6</v>
      </c>
      <c r="C614" s="48">
        <v>5.25</v>
      </c>
      <c r="D614" s="46" t="s">
        <v>286</v>
      </c>
      <c r="E614" s="47" t="s">
        <v>286</v>
      </c>
      <c r="F614" s="48">
        <v>42</v>
      </c>
      <c r="G614" s="43">
        <f t="shared" si="26"/>
        <v>57.25</v>
      </c>
      <c r="H614" s="102" t="str">
        <f t="shared" si="27"/>
        <v>C1</v>
      </c>
    </row>
    <row r="615" spans="1:8" ht="24.95" customHeight="1" x14ac:dyDescent="0.25">
      <c r="A615" s="101">
        <v>3</v>
      </c>
      <c r="B615" s="40" t="s">
        <v>7</v>
      </c>
      <c r="C615" s="49">
        <v>4.5</v>
      </c>
      <c r="D615" s="46" t="s">
        <v>286</v>
      </c>
      <c r="E615" s="47" t="s">
        <v>286</v>
      </c>
      <c r="F615" s="49">
        <v>34.5</v>
      </c>
      <c r="G615" s="43">
        <f t="shared" si="26"/>
        <v>49</v>
      </c>
      <c r="H615" s="102" t="str">
        <f t="shared" si="27"/>
        <v>C2</v>
      </c>
    </row>
    <row r="616" spans="1:8" ht="24.95" customHeight="1" x14ac:dyDescent="0.25">
      <c r="A616" s="101">
        <v>4</v>
      </c>
      <c r="B616" s="40" t="s">
        <v>8</v>
      </c>
      <c r="C616" s="48">
        <v>4.25</v>
      </c>
      <c r="D616" s="46" t="s">
        <v>303</v>
      </c>
      <c r="E616" s="47" t="s">
        <v>289</v>
      </c>
      <c r="F616" s="48">
        <v>43.5</v>
      </c>
      <c r="G616" s="43">
        <f t="shared" si="26"/>
        <v>54.25</v>
      </c>
      <c r="H616" s="102" t="str">
        <f t="shared" si="27"/>
        <v>C1</v>
      </c>
    </row>
    <row r="617" spans="1:8" ht="24.95" customHeight="1" x14ac:dyDescent="0.25">
      <c r="A617" s="101">
        <v>5</v>
      </c>
      <c r="B617" s="50" t="s">
        <v>40</v>
      </c>
      <c r="C617" s="48"/>
      <c r="D617" s="46"/>
      <c r="E617" s="47"/>
      <c r="F617" s="48"/>
      <c r="G617" s="43">
        <v>28.5</v>
      </c>
      <c r="H617" s="102"/>
    </row>
    <row r="618" spans="1:8" ht="24.95" customHeight="1" x14ac:dyDescent="0.25">
      <c r="A618" s="101">
        <v>6</v>
      </c>
      <c r="B618" s="51" t="s">
        <v>294</v>
      </c>
      <c r="C618" s="52"/>
      <c r="D618" s="52"/>
      <c r="E618" s="52"/>
      <c r="F618" s="44" t="s">
        <v>316</v>
      </c>
      <c r="G618" s="43"/>
      <c r="H618" s="102"/>
    </row>
    <row r="619" spans="1:8" ht="24.95" customHeight="1" x14ac:dyDescent="0.25">
      <c r="A619" s="101">
        <v>7</v>
      </c>
      <c r="B619" s="51" t="s">
        <v>295</v>
      </c>
      <c r="C619" s="52"/>
      <c r="D619" s="52"/>
      <c r="E619" s="52"/>
      <c r="F619" s="44" t="s">
        <v>317</v>
      </c>
      <c r="G619" s="43"/>
      <c r="H619" s="102"/>
    </row>
    <row r="620" spans="1:8" ht="24.95" customHeight="1" x14ac:dyDescent="0.25">
      <c r="A620" s="103" t="s">
        <v>2</v>
      </c>
      <c r="B620" s="51"/>
      <c r="C620" s="52"/>
      <c r="D620" s="52"/>
      <c r="E620" s="52"/>
      <c r="F620" s="44"/>
      <c r="G620" s="43">
        <f>SUM(G613:G617)</f>
        <v>235.75</v>
      </c>
      <c r="H620" s="102"/>
    </row>
    <row r="621" spans="1:8" ht="24.95" customHeight="1" x14ac:dyDescent="0.25">
      <c r="A621" s="103" t="s">
        <v>41</v>
      </c>
      <c r="B621" s="51"/>
      <c r="C621" s="52"/>
      <c r="D621" s="52"/>
      <c r="E621" s="52"/>
      <c r="F621" s="44"/>
      <c r="G621" s="109">
        <f>(G620/450)*100</f>
        <v>52.388888888888886</v>
      </c>
      <c r="H621" s="102" t="str">
        <f>IF(G621&gt;=91,"A1",IF(G621&gt;=81,"A2",IF(G621&gt;=71,"B1",IF(G621&gt;=61,"B2",IF(G621&gt;=51,"C1",IF(G621&gt;=41,"C2",IF(G621&gt;=33,"D","E")))))))</f>
        <v>C1</v>
      </c>
    </row>
    <row r="622" spans="1:8" ht="24.95" customHeight="1" x14ac:dyDescent="0.25">
      <c r="A622" s="503" t="s">
        <v>338</v>
      </c>
      <c r="B622" s="504"/>
      <c r="C622" s="504"/>
      <c r="D622" s="504"/>
      <c r="E622" s="504"/>
      <c r="F622" s="504"/>
      <c r="G622" s="504"/>
      <c r="H622" s="505"/>
    </row>
    <row r="623" spans="1:8" ht="24.95" customHeight="1" x14ac:dyDescent="0.25">
      <c r="A623" s="506" t="s">
        <v>250</v>
      </c>
      <c r="B623" s="507"/>
      <c r="C623" s="507"/>
      <c r="D623" s="507"/>
      <c r="E623" s="507"/>
      <c r="F623" s="507"/>
      <c r="G623" s="507"/>
      <c r="H623" s="508"/>
    </row>
    <row r="624" spans="1:8" ht="24.95" customHeight="1" x14ac:dyDescent="0.25">
      <c r="A624" s="491" t="s">
        <v>251</v>
      </c>
      <c r="B624" s="492"/>
      <c r="C624" s="492"/>
      <c r="D624" s="492"/>
      <c r="E624" s="492"/>
      <c r="F624" s="492"/>
      <c r="G624" s="492"/>
      <c r="H624" s="493"/>
    </row>
    <row r="625" spans="1:8" ht="24.95" customHeight="1" x14ac:dyDescent="0.25">
      <c r="A625" s="491" t="s">
        <v>252</v>
      </c>
      <c r="B625" s="492"/>
      <c r="C625" s="492"/>
      <c r="D625" s="492"/>
      <c r="E625" s="492"/>
      <c r="F625" s="502"/>
      <c r="G625" s="494" t="s">
        <v>253</v>
      </c>
      <c r="H625" s="493"/>
    </row>
    <row r="626" spans="1:8" ht="24.95" customHeight="1" x14ac:dyDescent="0.25">
      <c r="A626" s="54" t="s">
        <v>254</v>
      </c>
      <c r="B626" s="55"/>
      <c r="C626" s="56"/>
      <c r="D626" s="57"/>
      <c r="E626" s="57"/>
      <c r="F626" s="58"/>
      <c r="G626" s="495" t="s">
        <v>270</v>
      </c>
      <c r="H626" s="497"/>
    </row>
    <row r="627" spans="1:8" ht="24.95" customHeight="1" x14ac:dyDescent="0.25">
      <c r="A627" s="491" t="s">
        <v>255</v>
      </c>
      <c r="B627" s="492"/>
      <c r="C627" s="492"/>
      <c r="D627" s="492"/>
      <c r="E627" s="492"/>
      <c r="F627" s="492"/>
      <c r="G627" s="492"/>
      <c r="H627" s="493"/>
    </row>
    <row r="628" spans="1:8" ht="24.95" customHeight="1" x14ac:dyDescent="0.25">
      <c r="A628" s="491" t="s">
        <v>252</v>
      </c>
      <c r="B628" s="492"/>
      <c r="C628" s="492"/>
      <c r="D628" s="492"/>
      <c r="E628" s="492"/>
      <c r="F628" s="502"/>
      <c r="G628" s="494" t="s">
        <v>253</v>
      </c>
      <c r="H628" s="493"/>
    </row>
    <row r="629" spans="1:8" ht="24.95" customHeight="1" x14ac:dyDescent="0.25">
      <c r="A629" s="499" t="s">
        <v>256</v>
      </c>
      <c r="B629" s="500"/>
      <c r="C629" s="500"/>
      <c r="D629" s="500"/>
      <c r="E629" s="500"/>
      <c r="F629" s="501"/>
      <c r="G629" s="492" t="s">
        <v>270</v>
      </c>
      <c r="H629" s="493"/>
    </row>
    <row r="630" spans="1:8" ht="24.95" customHeight="1" x14ac:dyDescent="0.25">
      <c r="A630" s="499" t="s">
        <v>257</v>
      </c>
      <c r="B630" s="500"/>
      <c r="C630" s="500"/>
      <c r="D630" s="500"/>
      <c r="E630" s="500"/>
      <c r="F630" s="501"/>
      <c r="G630" s="496" t="s">
        <v>270</v>
      </c>
      <c r="H630" s="497"/>
    </row>
    <row r="631" spans="1:8" ht="24.95" customHeight="1" x14ac:dyDescent="0.25">
      <c r="A631" s="499" t="s">
        <v>258</v>
      </c>
      <c r="B631" s="500"/>
      <c r="C631" s="500"/>
      <c r="D631" s="500"/>
      <c r="E631" s="500"/>
      <c r="F631" s="501"/>
      <c r="G631" s="496" t="s">
        <v>270</v>
      </c>
      <c r="H631" s="497"/>
    </row>
    <row r="632" spans="1:8" ht="24.95" customHeight="1" x14ac:dyDescent="0.25">
      <c r="A632" s="499" t="s">
        <v>259</v>
      </c>
      <c r="B632" s="500"/>
      <c r="C632" s="500"/>
      <c r="D632" s="500"/>
      <c r="E632" s="500"/>
      <c r="F632" s="501"/>
      <c r="G632" s="496" t="s">
        <v>270</v>
      </c>
      <c r="H632" s="497"/>
    </row>
    <row r="633" spans="1:8" ht="24.95" customHeight="1" x14ac:dyDescent="0.25">
      <c r="A633" s="491" t="s">
        <v>260</v>
      </c>
      <c r="B633" s="492"/>
      <c r="C633" s="492"/>
      <c r="D633" s="492"/>
      <c r="E633" s="492"/>
      <c r="F633" s="492"/>
      <c r="G633" s="492"/>
      <c r="H633" s="493"/>
    </row>
    <row r="634" spans="1:8" ht="24.95" customHeight="1" x14ac:dyDescent="0.25">
      <c r="A634" s="491" t="s">
        <v>252</v>
      </c>
      <c r="B634" s="492"/>
      <c r="C634" s="492"/>
      <c r="D634" s="492"/>
      <c r="E634" s="492"/>
      <c r="F634" s="492"/>
      <c r="G634" s="492"/>
      <c r="H634" s="493"/>
    </row>
    <row r="635" spans="1:8" ht="24.95" customHeight="1" x14ac:dyDescent="0.25">
      <c r="A635" s="54" t="s">
        <v>261</v>
      </c>
      <c r="B635" s="494">
        <v>85</v>
      </c>
      <c r="C635" s="492"/>
      <c r="D635" s="492"/>
      <c r="E635" s="492"/>
      <c r="F635" s="492"/>
      <c r="G635" s="492"/>
      <c r="H635" s="493"/>
    </row>
    <row r="636" spans="1:8" ht="24.95" customHeight="1" x14ac:dyDescent="0.25">
      <c r="A636" s="59" t="s">
        <v>48</v>
      </c>
      <c r="B636" s="495"/>
      <c r="C636" s="496"/>
      <c r="D636" s="496"/>
      <c r="E636" s="496"/>
      <c r="F636" s="496"/>
      <c r="G636" s="496"/>
      <c r="H636" s="497"/>
    </row>
    <row r="637" spans="1:8" ht="24.95" customHeight="1" x14ac:dyDescent="0.25">
      <c r="A637" s="498" t="s">
        <v>262</v>
      </c>
      <c r="B637" s="488"/>
      <c r="C637" s="488"/>
      <c r="D637" s="488"/>
      <c r="E637" s="56"/>
      <c r="F637" s="60"/>
      <c r="G637" s="61" t="s">
        <v>263</v>
      </c>
      <c r="H637" s="62"/>
    </row>
    <row r="638" spans="1:8" ht="24.95" customHeight="1" x14ac:dyDescent="0.25">
      <c r="A638" s="63" t="s">
        <v>264</v>
      </c>
      <c r="B638" s="61" t="s">
        <v>11</v>
      </c>
      <c r="C638" s="61" t="s">
        <v>264</v>
      </c>
      <c r="D638" s="61" t="s">
        <v>11</v>
      </c>
      <c r="E638" s="64"/>
      <c r="F638" s="488" t="s">
        <v>265</v>
      </c>
      <c r="G638" s="488"/>
      <c r="H638" s="65" t="s">
        <v>11</v>
      </c>
    </row>
    <row r="639" spans="1:8" ht="24.95" customHeight="1" x14ac:dyDescent="0.25">
      <c r="A639" s="63" t="s">
        <v>266</v>
      </c>
      <c r="B639" s="61" t="s">
        <v>267</v>
      </c>
      <c r="C639" s="61" t="s">
        <v>268</v>
      </c>
      <c r="D639" s="61" t="s">
        <v>269</v>
      </c>
      <c r="E639" s="64"/>
      <c r="F639" s="488">
        <v>3</v>
      </c>
      <c r="G639" s="488"/>
      <c r="H639" s="66" t="s">
        <v>270</v>
      </c>
    </row>
    <row r="640" spans="1:8" ht="24.95" customHeight="1" x14ac:dyDescent="0.25">
      <c r="A640" s="63" t="s">
        <v>271</v>
      </c>
      <c r="B640" s="61" t="s">
        <v>272</v>
      </c>
      <c r="C640" s="61" t="s">
        <v>273</v>
      </c>
      <c r="D640" s="61" t="s">
        <v>274</v>
      </c>
      <c r="E640" s="64"/>
      <c r="F640" s="488">
        <v>2</v>
      </c>
      <c r="G640" s="488"/>
      <c r="H640" s="66" t="s">
        <v>275</v>
      </c>
    </row>
    <row r="641" spans="1:8" ht="24.95" customHeight="1" x14ac:dyDescent="0.25">
      <c r="A641" s="63" t="s">
        <v>276</v>
      </c>
      <c r="B641" s="61" t="s">
        <v>277</v>
      </c>
      <c r="C641" s="61" t="s">
        <v>278</v>
      </c>
      <c r="D641" s="61" t="s">
        <v>279</v>
      </c>
      <c r="E641" s="64"/>
      <c r="F641" s="488">
        <v>1</v>
      </c>
      <c r="G641" s="488"/>
      <c r="H641" s="66" t="s">
        <v>280</v>
      </c>
    </row>
    <row r="642" spans="1:8" ht="24.95" customHeight="1" x14ac:dyDescent="0.25">
      <c r="A642" s="63" t="s">
        <v>281</v>
      </c>
      <c r="B642" s="61" t="s">
        <v>282</v>
      </c>
      <c r="C642" s="67" t="s">
        <v>283</v>
      </c>
      <c r="D642" s="67" t="s">
        <v>284</v>
      </c>
      <c r="E642" s="68"/>
      <c r="F642" s="489"/>
      <c r="G642" s="490"/>
      <c r="H642" s="65"/>
    </row>
    <row r="643" spans="1:8" ht="84" customHeight="1" thickBot="1" x14ac:dyDescent="0.3">
      <c r="A643" s="481" t="s">
        <v>293</v>
      </c>
      <c r="B643" s="482"/>
      <c r="C643" s="483" t="s">
        <v>292</v>
      </c>
      <c r="D643" s="484"/>
      <c r="E643" s="484"/>
      <c r="F643" s="485"/>
      <c r="G643" s="486" t="s">
        <v>42</v>
      </c>
      <c r="H643" s="487"/>
    </row>
    <row r="644" spans="1:8" ht="24.95" customHeight="1" thickBot="1" x14ac:dyDescent="0.3"/>
    <row r="645" spans="1:8" ht="24.95" customHeight="1" x14ac:dyDescent="0.25">
      <c r="A645" s="532" t="s">
        <v>54</v>
      </c>
      <c r="B645" s="533"/>
      <c r="C645" s="533"/>
      <c r="D645" s="533"/>
      <c r="E645" s="533"/>
      <c r="F645" s="533"/>
      <c r="G645" s="533"/>
      <c r="H645" s="534"/>
    </row>
    <row r="646" spans="1:8" ht="24.95" customHeight="1" x14ac:dyDescent="0.25">
      <c r="A646" s="529" t="s">
        <v>12</v>
      </c>
      <c r="B646" s="530"/>
      <c r="C646" s="530"/>
      <c r="D646" s="530"/>
      <c r="E646" s="530"/>
      <c r="F646" s="530"/>
      <c r="G646" s="530"/>
      <c r="H646" s="531"/>
    </row>
    <row r="647" spans="1:8" ht="24.95" customHeight="1" x14ac:dyDescent="0.25">
      <c r="A647" s="529" t="s">
        <v>13</v>
      </c>
      <c r="B647" s="530"/>
      <c r="C647" s="530"/>
      <c r="D647" s="530"/>
      <c r="E647" s="530"/>
      <c r="F647" s="530"/>
      <c r="G647" s="530"/>
      <c r="H647" s="531"/>
    </row>
    <row r="648" spans="1:8" ht="24.95" customHeight="1" x14ac:dyDescent="0.25">
      <c r="A648" s="529" t="s">
        <v>33</v>
      </c>
      <c r="B648" s="530"/>
      <c r="C648" s="530"/>
      <c r="D648" s="530"/>
      <c r="E648" s="530"/>
      <c r="F648" s="530"/>
      <c r="G648" s="530"/>
      <c r="H648" s="531"/>
    </row>
    <row r="649" spans="1:8" ht="24.95" customHeight="1" x14ac:dyDescent="0.25">
      <c r="A649" s="529" t="s">
        <v>60</v>
      </c>
      <c r="B649" s="530"/>
      <c r="C649" s="530"/>
      <c r="D649" s="530"/>
      <c r="E649" s="530"/>
      <c r="F649" s="530"/>
      <c r="G649" s="530"/>
      <c r="H649" s="531"/>
    </row>
    <row r="650" spans="1:8" ht="24.95" customHeight="1" x14ac:dyDescent="0.25">
      <c r="A650" s="527" t="s">
        <v>15</v>
      </c>
      <c r="B650" s="528"/>
      <c r="C650" s="525" t="s">
        <v>199</v>
      </c>
      <c r="D650" s="525"/>
      <c r="E650" s="525"/>
      <c r="F650" s="37"/>
      <c r="G650" s="525"/>
      <c r="H650" s="526"/>
    </row>
    <row r="651" spans="1:8" ht="24.95" customHeight="1" x14ac:dyDescent="0.25">
      <c r="A651" s="527" t="s">
        <v>1</v>
      </c>
      <c r="B651" s="528"/>
      <c r="C651" s="525" t="str">
        <f>'RC PA I'!$B$288</f>
        <v>SHIVAY SINGH SAMBYAL</v>
      </c>
      <c r="D651" s="525"/>
      <c r="E651" s="525"/>
      <c r="F651" s="38" t="s">
        <v>34</v>
      </c>
      <c r="G651" s="525">
        <v>15</v>
      </c>
      <c r="H651" s="526"/>
    </row>
    <row r="652" spans="1:8" ht="24.95" customHeight="1" x14ac:dyDescent="0.25">
      <c r="A652" s="104" t="s">
        <v>35</v>
      </c>
      <c r="B652" s="70"/>
      <c r="C652" s="525" t="str">
        <f>'RC PA I'!$E$289</f>
        <v>SANJESHWAR SINGH</v>
      </c>
      <c r="D652" s="525"/>
      <c r="E652" s="525"/>
      <c r="F652" s="37"/>
      <c r="G652" s="525"/>
      <c r="H652" s="526"/>
    </row>
    <row r="653" spans="1:8" ht="24.95" customHeight="1" x14ac:dyDescent="0.25">
      <c r="A653" s="104" t="s">
        <v>36</v>
      </c>
      <c r="B653" s="37"/>
      <c r="C653" s="525" t="str">
        <f>'RC PA I'!$B$289</f>
        <v>ARTI TICKOO</v>
      </c>
      <c r="D653" s="525"/>
      <c r="E653" s="525"/>
      <c r="F653" s="37" t="s">
        <v>37</v>
      </c>
      <c r="G653" s="525">
        <v>1560</v>
      </c>
      <c r="H653" s="526"/>
    </row>
    <row r="654" spans="1:8" ht="24.95" customHeight="1" x14ac:dyDescent="0.25">
      <c r="A654" s="509" t="s">
        <v>38</v>
      </c>
      <c r="B654" s="510"/>
      <c r="C654" s="510"/>
      <c r="D654" s="510"/>
      <c r="E654" s="510"/>
      <c r="F654" s="510"/>
      <c r="G654" s="510"/>
      <c r="H654" s="511"/>
    </row>
    <row r="655" spans="1:8" ht="24.95" customHeight="1" x14ac:dyDescent="0.25">
      <c r="A655" s="512" t="s">
        <v>23</v>
      </c>
      <c r="B655" s="504"/>
      <c r="C655" s="504"/>
      <c r="D655" s="504"/>
      <c r="E655" s="504"/>
      <c r="F655" s="504"/>
      <c r="G655" s="504"/>
      <c r="H655" s="505"/>
    </row>
    <row r="656" spans="1:8" ht="24.95" customHeight="1" x14ac:dyDescent="0.25">
      <c r="A656" s="513" t="s">
        <v>0</v>
      </c>
      <c r="B656" s="516" t="s">
        <v>17</v>
      </c>
      <c r="C656" s="519" t="s">
        <v>24</v>
      </c>
      <c r="D656" s="519" t="s">
        <v>39</v>
      </c>
      <c r="E656" s="519" t="s">
        <v>26</v>
      </c>
      <c r="F656" s="519" t="s">
        <v>27</v>
      </c>
      <c r="G656" s="519" t="s">
        <v>28</v>
      </c>
      <c r="H656" s="522" t="s">
        <v>11</v>
      </c>
    </row>
    <row r="657" spans="1:8" ht="24.95" customHeight="1" x14ac:dyDescent="0.25">
      <c r="A657" s="514"/>
      <c r="B657" s="517"/>
      <c r="C657" s="520"/>
      <c r="D657" s="520"/>
      <c r="E657" s="520"/>
      <c r="F657" s="520"/>
      <c r="G657" s="520"/>
      <c r="H657" s="523"/>
    </row>
    <row r="658" spans="1:8" ht="24.95" customHeight="1" x14ac:dyDescent="0.25">
      <c r="A658" s="515"/>
      <c r="B658" s="518"/>
      <c r="C658" s="521"/>
      <c r="D658" s="521"/>
      <c r="E658" s="521"/>
      <c r="F658" s="521"/>
      <c r="G658" s="521"/>
      <c r="H658" s="524"/>
    </row>
    <row r="659" spans="1:8" ht="24.95" customHeight="1" x14ac:dyDescent="0.25">
      <c r="A659" s="101">
        <v>1</v>
      </c>
      <c r="B659" s="40" t="s">
        <v>5</v>
      </c>
      <c r="C659" s="49">
        <v>4.25</v>
      </c>
      <c r="D659" s="41" t="s">
        <v>287</v>
      </c>
      <c r="E659" s="42" t="s">
        <v>287</v>
      </c>
      <c r="F659" s="49">
        <v>25.5</v>
      </c>
      <c r="G659" s="43">
        <f t="shared" ref="G659:G662" si="28">C659+D659+E659+F659</f>
        <v>37.75</v>
      </c>
      <c r="H659" s="102" t="str">
        <f t="shared" ref="H659:H662" si="29">IF(G659&gt;=91,"A1",IF(G659&gt;=81,"A2",IF(G659&gt;=71,"B1",IF(G659&gt;=61,"B2",IF(G659&gt;=51,"C1",IF(G659&gt;=41,"C2",IF(G659&gt;=33,"D","E")))))))</f>
        <v>D</v>
      </c>
    </row>
    <row r="660" spans="1:8" ht="24.95" customHeight="1" x14ac:dyDescent="0.25">
      <c r="A660" s="101">
        <v>2</v>
      </c>
      <c r="B660" s="40" t="s">
        <v>6</v>
      </c>
      <c r="C660" s="48">
        <v>2.25</v>
      </c>
      <c r="D660" s="46" t="s">
        <v>287</v>
      </c>
      <c r="E660" s="47" t="s">
        <v>286</v>
      </c>
      <c r="F660" s="48">
        <v>29</v>
      </c>
      <c r="G660" s="43">
        <f t="shared" si="28"/>
        <v>40.25</v>
      </c>
      <c r="H660" s="102" t="str">
        <f t="shared" si="29"/>
        <v>D</v>
      </c>
    </row>
    <row r="661" spans="1:8" ht="24.95" customHeight="1" x14ac:dyDescent="0.25">
      <c r="A661" s="101">
        <v>3</v>
      </c>
      <c r="B661" s="40" t="s">
        <v>7</v>
      </c>
      <c r="C661" s="49">
        <v>2.75</v>
      </c>
      <c r="D661" s="46" t="s">
        <v>287</v>
      </c>
      <c r="E661" s="47" t="s">
        <v>286</v>
      </c>
      <c r="F661" s="49">
        <v>23</v>
      </c>
      <c r="G661" s="43">
        <f t="shared" si="28"/>
        <v>34.75</v>
      </c>
      <c r="H661" s="102" t="str">
        <f t="shared" si="29"/>
        <v>D</v>
      </c>
    </row>
    <row r="662" spans="1:8" ht="24.95" customHeight="1" x14ac:dyDescent="0.25">
      <c r="A662" s="101">
        <v>4</v>
      </c>
      <c r="B662" s="40" t="s">
        <v>8</v>
      </c>
      <c r="C662" s="48">
        <v>2.5</v>
      </c>
      <c r="D662" s="46" t="s">
        <v>303</v>
      </c>
      <c r="E662" s="47" t="s">
        <v>290</v>
      </c>
      <c r="F662" s="48">
        <v>27</v>
      </c>
      <c r="G662" s="43">
        <f t="shared" si="28"/>
        <v>35</v>
      </c>
      <c r="H662" s="102" t="str">
        <f t="shared" si="29"/>
        <v>D</v>
      </c>
    </row>
    <row r="663" spans="1:8" ht="24.95" customHeight="1" x14ac:dyDescent="0.25">
      <c r="A663" s="101">
        <v>5</v>
      </c>
      <c r="B663" s="50" t="s">
        <v>40</v>
      </c>
      <c r="C663" s="48"/>
      <c r="D663" s="46"/>
      <c r="E663" s="47"/>
      <c r="F663" s="48"/>
      <c r="G663" s="43">
        <v>12.5</v>
      </c>
      <c r="H663" s="102"/>
    </row>
    <row r="664" spans="1:8" ht="24.95" customHeight="1" x14ac:dyDescent="0.25">
      <c r="A664" s="101">
        <v>6</v>
      </c>
      <c r="B664" s="51" t="s">
        <v>294</v>
      </c>
      <c r="C664" s="52"/>
      <c r="D664" s="52"/>
      <c r="E664" s="52"/>
      <c r="F664" s="44"/>
      <c r="G664" s="43"/>
      <c r="H664" s="102"/>
    </row>
    <row r="665" spans="1:8" ht="24.95" customHeight="1" x14ac:dyDescent="0.25">
      <c r="A665" s="101">
        <v>7</v>
      </c>
      <c r="B665" s="51" t="s">
        <v>295</v>
      </c>
      <c r="C665" s="52"/>
      <c r="D665" s="52"/>
      <c r="E665" s="52"/>
      <c r="F665" s="44"/>
      <c r="G665" s="43"/>
      <c r="H665" s="102"/>
    </row>
    <row r="666" spans="1:8" ht="24.95" customHeight="1" x14ac:dyDescent="0.25">
      <c r="A666" s="103" t="s">
        <v>2</v>
      </c>
      <c r="B666" s="51"/>
      <c r="C666" s="52"/>
      <c r="D666" s="52"/>
      <c r="E666" s="52"/>
      <c r="F666" s="44"/>
      <c r="G666" s="43">
        <f>SUM(G659:G663)</f>
        <v>160.25</v>
      </c>
      <c r="H666" s="102"/>
    </row>
    <row r="667" spans="1:8" ht="24.95" customHeight="1" x14ac:dyDescent="0.25">
      <c r="A667" s="103" t="s">
        <v>41</v>
      </c>
      <c r="B667" s="51"/>
      <c r="C667" s="52"/>
      <c r="D667" s="52"/>
      <c r="E667" s="52"/>
      <c r="F667" s="44"/>
      <c r="G667" s="111">
        <f>(G666/450)*100</f>
        <v>35.611111111111107</v>
      </c>
      <c r="H667" s="102" t="str">
        <f>IF(G667&gt;=91,"A1",IF(G667&gt;=81,"A2",IF(G667&gt;=71,"B1",IF(G667&gt;=61,"B2",IF(G667&gt;=51,"C1",IF(G667&gt;=41,"C2",IF(G667&gt;=33,"D","E")))))))</f>
        <v>D</v>
      </c>
    </row>
    <row r="668" spans="1:8" ht="24.95" customHeight="1" x14ac:dyDescent="0.25">
      <c r="A668" s="503" t="s">
        <v>339</v>
      </c>
      <c r="B668" s="504"/>
      <c r="C668" s="504"/>
      <c r="D668" s="504"/>
      <c r="E668" s="504"/>
      <c r="F668" s="504"/>
      <c r="G668" s="504"/>
      <c r="H668" s="505"/>
    </row>
    <row r="669" spans="1:8" ht="24.95" customHeight="1" x14ac:dyDescent="0.25">
      <c r="A669" s="506" t="s">
        <v>250</v>
      </c>
      <c r="B669" s="507"/>
      <c r="C669" s="507"/>
      <c r="D669" s="507"/>
      <c r="E669" s="507"/>
      <c r="F669" s="507"/>
      <c r="G669" s="507"/>
      <c r="H669" s="508"/>
    </row>
    <row r="670" spans="1:8" ht="24.95" customHeight="1" x14ac:dyDescent="0.25">
      <c r="A670" s="491" t="s">
        <v>251</v>
      </c>
      <c r="B670" s="492"/>
      <c r="C670" s="492"/>
      <c r="D670" s="492"/>
      <c r="E670" s="492"/>
      <c r="F670" s="492"/>
      <c r="G670" s="492"/>
      <c r="H670" s="493"/>
    </row>
    <row r="671" spans="1:8" ht="24.95" customHeight="1" x14ac:dyDescent="0.25">
      <c r="A671" s="491" t="s">
        <v>252</v>
      </c>
      <c r="B671" s="492"/>
      <c r="C671" s="492"/>
      <c r="D671" s="492"/>
      <c r="E671" s="492"/>
      <c r="F671" s="502"/>
      <c r="G671" s="494" t="s">
        <v>253</v>
      </c>
      <c r="H671" s="493"/>
    </row>
    <row r="672" spans="1:8" ht="24.95" customHeight="1" x14ac:dyDescent="0.25">
      <c r="A672" s="54" t="s">
        <v>254</v>
      </c>
      <c r="B672" s="55"/>
      <c r="C672" s="56"/>
      <c r="D672" s="57"/>
      <c r="E672" s="57"/>
      <c r="F672" s="58"/>
      <c r="G672" s="495" t="s">
        <v>270</v>
      </c>
      <c r="H672" s="497"/>
    </row>
    <row r="673" spans="1:8" ht="24.95" customHeight="1" x14ac:dyDescent="0.25">
      <c r="A673" s="491" t="s">
        <v>255</v>
      </c>
      <c r="B673" s="492"/>
      <c r="C673" s="492"/>
      <c r="D673" s="492"/>
      <c r="E673" s="492"/>
      <c r="F673" s="492"/>
      <c r="G673" s="492"/>
      <c r="H673" s="493"/>
    </row>
    <row r="674" spans="1:8" ht="24.95" customHeight="1" x14ac:dyDescent="0.25">
      <c r="A674" s="491" t="s">
        <v>252</v>
      </c>
      <c r="B674" s="492"/>
      <c r="C674" s="492"/>
      <c r="D674" s="492"/>
      <c r="E674" s="492"/>
      <c r="F674" s="502"/>
      <c r="G674" s="494" t="s">
        <v>253</v>
      </c>
      <c r="H674" s="493"/>
    </row>
    <row r="675" spans="1:8" ht="24.95" customHeight="1" x14ac:dyDescent="0.25">
      <c r="A675" s="499" t="s">
        <v>256</v>
      </c>
      <c r="B675" s="500"/>
      <c r="C675" s="500"/>
      <c r="D675" s="500"/>
      <c r="E675" s="500"/>
      <c r="F675" s="501"/>
      <c r="G675" s="492" t="s">
        <v>275</v>
      </c>
      <c r="H675" s="493"/>
    </row>
    <row r="676" spans="1:8" ht="24.95" customHeight="1" x14ac:dyDescent="0.25">
      <c r="A676" s="499" t="s">
        <v>257</v>
      </c>
      <c r="B676" s="500"/>
      <c r="C676" s="500"/>
      <c r="D676" s="500"/>
      <c r="E676" s="500"/>
      <c r="F676" s="501"/>
      <c r="G676" s="496" t="s">
        <v>270</v>
      </c>
      <c r="H676" s="497"/>
    </row>
    <row r="677" spans="1:8" ht="24.95" customHeight="1" x14ac:dyDescent="0.25">
      <c r="A677" s="499" t="s">
        <v>258</v>
      </c>
      <c r="B677" s="500"/>
      <c r="C677" s="500"/>
      <c r="D677" s="500"/>
      <c r="E677" s="500"/>
      <c r="F677" s="501"/>
      <c r="G677" s="496" t="s">
        <v>270</v>
      </c>
      <c r="H677" s="497"/>
    </row>
    <row r="678" spans="1:8" ht="24.95" customHeight="1" x14ac:dyDescent="0.25">
      <c r="A678" s="499" t="s">
        <v>259</v>
      </c>
      <c r="B678" s="500"/>
      <c r="C678" s="500"/>
      <c r="D678" s="500"/>
      <c r="E678" s="500"/>
      <c r="F678" s="501"/>
      <c r="G678" s="496" t="s">
        <v>270</v>
      </c>
      <c r="H678" s="497"/>
    </row>
    <row r="679" spans="1:8" ht="24.95" customHeight="1" x14ac:dyDescent="0.25">
      <c r="A679" s="491" t="s">
        <v>260</v>
      </c>
      <c r="B679" s="492"/>
      <c r="C679" s="492"/>
      <c r="D679" s="492"/>
      <c r="E679" s="492"/>
      <c r="F679" s="492"/>
      <c r="G679" s="492"/>
      <c r="H679" s="493"/>
    </row>
    <row r="680" spans="1:8" ht="24.95" customHeight="1" x14ac:dyDescent="0.25">
      <c r="A680" s="491" t="s">
        <v>252</v>
      </c>
      <c r="B680" s="492"/>
      <c r="C680" s="492"/>
      <c r="D680" s="492"/>
      <c r="E680" s="492"/>
      <c r="F680" s="492"/>
      <c r="G680" s="492"/>
      <c r="H680" s="493"/>
    </row>
    <row r="681" spans="1:8" ht="24.95" customHeight="1" x14ac:dyDescent="0.25">
      <c r="A681" s="54" t="s">
        <v>261</v>
      </c>
      <c r="B681" s="494">
        <v>74</v>
      </c>
      <c r="C681" s="492"/>
      <c r="D681" s="492"/>
      <c r="E681" s="492"/>
      <c r="F681" s="492"/>
      <c r="G681" s="492"/>
      <c r="H681" s="493"/>
    </row>
    <row r="682" spans="1:8" ht="24.95" customHeight="1" x14ac:dyDescent="0.25">
      <c r="A682" s="59" t="s">
        <v>48</v>
      </c>
      <c r="B682" s="495"/>
      <c r="C682" s="496"/>
      <c r="D682" s="496"/>
      <c r="E682" s="496"/>
      <c r="F682" s="496"/>
      <c r="G682" s="496"/>
      <c r="H682" s="497"/>
    </row>
    <row r="683" spans="1:8" ht="24.95" customHeight="1" x14ac:dyDescent="0.25">
      <c r="A683" s="498" t="s">
        <v>262</v>
      </c>
      <c r="B683" s="488"/>
      <c r="C683" s="488"/>
      <c r="D683" s="488"/>
      <c r="E683" s="56"/>
      <c r="F683" s="60"/>
      <c r="G683" s="61" t="s">
        <v>263</v>
      </c>
      <c r="H683" s="62"/>
    </row>
    <row r="684" spans="1:8" ht="24.95" customHeight="1" x14ac:dyDescent="0.25">
      <c r="A684" s="63" t="s">
        <v>264</v>
      </c>
      <c r="B684" s="61" t="s">
        <v>11</v>
      </c>
      <c r="C684" s="61" t="s">
        <v>264</v>
      </c>
      <c r="D684" s="61" t="s">
        <v>11</v>
      </c>
      <c r="E684" s="64"/>
      <c r="F684" s="488" t="s">
        <v>265</v>
      </c>
      <c r="G684" s="488"/>
      <c r="H684" s="65" t="s">
        <v>11</v>
      </c>
    </row>
    <row r="685" spans="1:8" ht="24.95" customHeight="1" x14ac:dyDescent="0.25">
      <c r="A685" s="63" t="s">
        <v>266</v>
      </c>
      <c r="B685" s="61" t="s">
        <v>267</v>
      </c>
      <c r="C685" s="61" t="s">
        <v>268</v>
      </c>
      <c r="D685" s="61" t="s">
        <v>269</v>
      </c>
      <c r="E685" s="64"/>
      <c r="F685" s="488">
        <v>3</v>
      </c>
      <c r="G685" s="488"/>
      <c r="H685" s="66" t="s">
        <v>270</v>
      </c>
    </row>
    <row r="686" spans="1:8" ht="24.95" customHeight="1" x14ac:dyDescent="0.25">
      <c r="A686" s="63" t="s">
        <v>271</v>
      </c>
      <c r="B686" s="61" t="s">
        <v>272</v>
      </c>
      <c r="C686" s="61" t="s">
        <v>273</v>
      </c>
      <c r="D686" s="61" t="s">
        <v>274</v>
      </c>
      <c r="E686" s="64"/>
      <c r="F686" s="488">
        <v>2</v>
      </c>
      <c r="G686" s="488"/>
      <c r="H686" s="66" t="s">
        <v>275</v>
      </c>
    </row>
    <row r="687" spans="1:8" ht="24.95" customHeight="1" x14ac:dyDescent="0.25">
      <c r="A687" s="63" t="s">
        <v>276</v>
      </c>
      <c r="B687" s="61" t="s">
        <v>277</v>
      </c>
      <c r="C687" s="61" t="s">
        <v>278</v>
      </c>
      <c r="D687" s="61" t="s">
        <v>279</v>
      </c>
      <c r="E687" s="64"/>
      <c r="F687" s="488">
        <v>1</v>
      </c>
      <c r="G687" s="488"/>
      <c r="H687" s="66" t="s">
        <v>280</v>
      </c>
    </row>
    <row r="688" spans="1:8" ht="24.95" customHeight="1" x14ac:dyDescent="0.25">
      <c r="A688" s="63" t="s">
        <v>281</v>
      </c>
      <c r="B688" s="61" t="s">
        <v>282</v>
      </c>
      <c r="C688" s="67" t="s">
        <v>283</v>
      </c>
      <c r="D688" s="67" t="s">
        <v>284</v>
      </c>
      <c r="E688" s="68"/>
      <c r="F688" s="489"/>
      <c r="G688" s="490"/>
      <c r="H688" s="65"/>
    </row>
    <row r="689" spans="1:8" ht="72" customHeight="1" thickBot="1" x14ac:dyDescent="0.3">
      <c r="A689" s="481" t="s">
        <v>293</v>
      </c>
      <c r="B689" s="482"/>
      <c r="C689" s="483" t="s">
        <v>292</v>
      </c>
      <c r="D689" s="484"/>
      <c r="E689" s="484"/>
      <c r="F689" s="485"/>
      <c r="G689" s="486" t="s">
        <v>42</v>
      </c>
      <c r="H689" s="487"/>
    </row>
    <row r="690" spans="1:8" ht="24.95" customHeight="1" thickBot="1" x14ac:dyDescent="0.3"/>
    <row r="691" spans="1:8" ht="24.95" customHeight="1" x14ac:dyDescent="0.25">
      <c r="A691" s="532" t="s">
        <v>54</v>
      </c>
      <c r="B691" s="533"/>
      <c r="C691" s="533"/>
      <c r="D691" s="533"/>
      <c r="E691" s="533"/>
      <c r="F691" s="533"/>
      <c r="G691" s="533"/>
      <c r="H691" s="534"/>
    </row>
    <row r="692" spans="1:8" ht="24.95" customHeight="1" x14ac:dyDescent="0.25">
      <c r="A692" s="529" t="s">
        <v>12</v>
      </c>
      <c r="B692" s="530"/>
      <c r="C692" s="530"/>
      <c r="D692" s="530"/>
      <c r="E692" s="530"/>
      <c r="F692" s="530"/>
      <c r="G692" s="530"/>
      <c r="H692" s="531"/>
    </row>
    <row r="693" spans="1:8" ht="24.95" customHeight="1" x14ac:dyDescent="0.25">
      <c r="A693" s="529" t="s">
        <v>13</v>
      </c>
      <c r="B693" s="530"/>
      <c r="C693" s="530"/>
      <c r="D693" s="530"/>
      <c r="E693" s="530"/>
      <c r="F693" s="530"/>
      <c r="G693" s="530"/>
      <c r="H693" s="531"/>
    </row>
    <row r="694" spans="1:8" ht="24.95" customHeight="1" x14ac:dyDescent="0.25">
      <c r="A694" s="529" t="s">
        <v>33</v>
      </c>
      <c r="B694" s="530"/>
      <c r="C694" s="530"/>
      <c r="D694" s="530"/>
      <c r="E694" s="530"/>
      <c r="F694" s="530"/>
      <c r="G694" s="530"/>
      <c r="H694" s="531"/>
    </row>
    <row r="695" spans="1:8" ht="24.95" customHeight="1" x14ac:dyDescent="0.25">
      <c r="A695" s="529" t="s">
        <v>60</v>
      </c>
      <c r="B695" s="530"/>
      <c r="C695" s="530"/>
      <c r="D695" s="530"/>
      <c r="E695" s="530"/>
      <c r="F695" s="530"/>
      <c r="G695" s="530"/>
      <c r="H695" s="531"/>
    </row>
    <row r="696" spans="1:8" ht="24.95" customHeight="1" x14ac:dyDescent="0.25">
      <c r="A696" s="527" t="s">
        <v>15</v>
      </c>
      <c r="B696" s="528"/>
      <c r="C696" s="525" t="s">
        <v>199</v>
      </c>
      <c r="D696" s="525"/>
      <c r="E696" s="525"/>
      <c r="F696" s="37"/>
      <c r="G696" s="525"/>
      <c r="H696" s="526"/>
    </row>
    <row r="697" spans="1:8" ht="24.95" customHeight="1" x14ac:dyDescent="0.25">
      <c r="A697" s="527" t="s">
        <v>1</v>
      </c>
      <c r="B697" s="528"/>
      <c r="C697" s="525" t="str">
        <f>'RC PA I'!$B$308</f>
        <v>SIMIKSHA BHAGAT</v>
      </c>
      <c r="D697" s="525"/>
      <c r="E697" s="525"/>
      <c r="F697" s="38" t="s">
        <v>34</v>
      </c>
      <c r="G697" s="525">
        <v>16</v>
      </c>
      <c r="H697" s="526"/>
    </row>
    <row r="698" spans="1:8" ht="24.95" customHeight="1" x14ac:dyDescent="0.25">
      <c r="A698" s="104" t="s">
        <v>35</v>
      </c>
      <c r="B698" s="70"/>
      <c r="C698" s="525" t="str">
        <f>'RC PA I'!$E$309</f>
        <v>SURJEET KUMAR</v>
      </c>
      <c r="D698" s="525"/>
      <c r="E698" s="525"/>
      <c r="F698" s="37"/>
      <c r="G698" s="525"/>
      <c r="H698" s="526"/>
    </row>
    <row r="699" spans="1:8" ht="24.95" customHeight="1" x14ac:dyDescent="0.25">
      <c r="A699" s="104" t="s">
        <v>36</v>
      </c>
      <c r="B699" s="37"/>
      <c r="C699" s="525" t="str">
        <f>'RC PA I'!$B$309</f>
        <v>RANU DEVI</v>
      </c>
      <c r="D699" s="525"/>
      <c r="E699" s="525"/>
      <c r="F699" s="37" t="s">
        <v>37</v>
      </c>
      <c r="G699" s="525">
        <v>1218</v>
      </c>
      <c r="H699" s="526"/>
    </row>
    <row r="700" spans="1:8" ht="24.95" customHeight="1" x14ac:dyDescent="0.25">
      <c r="A700" s="509" t="s">
        <v>38</v>
      </c>
      <c r="B700" s="510"/>
      <c r="C700" s="510"/>
      <c r="D700" s="510"/>
      <c r="E700" s="510"/>
      <c r="F700" s="510"/>
      <c r="G700" s="510"/>
      <c r="H700" s="511"/>
    </row>
    <row r="701" spans="1:8" ht="24.95" customHeight="1" x14ac:dyDescent="0.25">
      <c r="A701" s="512" t="s">
        <v>23</v>
      </c>
      <c r="B701" s="504"/>
      <c r="C701" s="504"/>
      <c r="D701" s="504"/>
      <c r="E701" s="504"/>
      <c r="F701" s="504"/>
      <c r="G701" s="504"/>
      <c r="H701" s="505"/>
    </row>
    <row r="702" spans="1:8" ht="24.95" customHeight="1" x14ac:dyDescent="0.25">
      <c r="A702" s="513" t="s">
        <v>0</v>
      </c>
      <c r="B702" s="516" t="s">
        <v>17</v>
      </c>
      <c r="C702" s="519" t="s">
        <v>24</v>
      </c>
      <c r="D702" s="519" t="s">
        <v>39</v>
      </c>
      <c r="E702" s="519" t="s">
        <v>26</v>
      </c>
      <c r="F702" s="519" t="s">
        <v>27</v>
      </c>
      <c r="G702" s="519" t="s">
        <v>28</v>
      </c>
      <c r="H702" s="522" t="s">
        <v>11</v>
      </c>
    </row>
    <row r="703" spans="1:8" ht="24.95" customHeight="1" x14ac:dyDescent="0.25">
      <c r="A703" s="514"/>
      <c r="B703" s="517"/>
      <c r="C703" s="520"/>
      <c r="D703" s="520"/>
      <c r="E703" s="520"/>
      <c r="F703" s="520"/>
      <c r="G703" s="520"/>
      <c r="H703" s="523"/>
    </row>
    <row r="704" spans="1:8" ht="24.95" customHeight="1" x14ac:dyDescent="0.25">
      <c r="A704" s="515"/>
      <c r="B704" s="518"/>
      <c r="C704" s="521"/>
      <c r="D704" s="521"/>
      <c r="E704" s="521"/>
      <c r="F704" s="521"/>
      <c r="G704" s="521"/>
      <c r="H704" s="524"/>
    </row>
    <row r="705" spans="1:8" ht="24.95" customHeight="1" x14ac:dyDescent="0.25">
      <c r="A705" s="101">
        <v>1</v>
      </c>
      <c r="B705" s="40" t="s">
        <v>5</v>
      </c>
      <c r="C705" s="49">
        <v>8.75</v>
      </c>
      <c r="D705" s="41" t="s">
        <v>286</v>
      </c>
      <c r="E705" s="42" t="s">
        <v>286</v>
      </c>
      <c r="F705" s="49">
        <v>38</v>
      </c>
      <c r="G705" s="43">
        <f t="shared" ref="G705:G708" si="30">C705+D705+E705+F705</f>
        <v>56.75</v>
      </c>
      <c r="H705" s="102" t="str">
        <f t="shared" ref="H705:H708" si="31">IF(G705&gt;=91,"A1",IF(G705&gt;=81,"A2",IF(G705&gt;=71,"B1",IF(G705&gt;=61,"B2",IF(G705&gt;=51,"C1",IF(G705&gt;=41,"C2",IF(G705&gt;=33,"D","E")))))))</f>
        <v>C1</v>
      </c>
    </row>
    <row r="706" spans="1:8" ht="24.95" customHeight="1" x14ac:dyDescent="0.25">
      <c r="A706" s="101">
        <v>2</v>
      </c>
      <c r="B706" s="40" t="s">
        <v>6</v>
      </c>
      <c r="C706" s="48">
        <v>8.5</v>
      </c>
      <c r="D706" s="46" t="s">
        <v>286</v>
      </c>
      <c r="E706" s="47" t="s">
        <v>286</v>
      </c>
      <c r="F706" s="48">
        <v>52.5</v>
      </c>
      <c r="G706" s="43">
        <f t="shared" si="30"/>
        <v>71</v>
      </c>
      <c r="H706" s="102" t="str">
        <f t="shared" si="31"/>
        <v>B1</v>
      </c>
    </row>
    <row r="707" spans="1:8" ht="24.95" customHeight="1" x14ac:dyDescent="0.25">
      <c r="A707" s="101">
        <v>3</v>
      </c>
      <c r="B707" s="40" t="s">
        <v>7</v>
      </c>
      <c r="C707" s="49">
        <v>5.25</v>
      </c>
      <c r="D707" s="46" t="s">
        <v>286</v>
      </c>
      <c r="E707" s="47" t="s">
        <v>286</v>
      </c>
      <c r="F707" s="49">
        <v>56.5</v>
      </c>
      <c r="G707" s="43">
        <f t="shared" si="30"/>
        <v>71.75</v>
      </c>
      <c r="H707" s="102" t="str">
        <f t="shared" si="31"/>
        <v>B1</v>
      </c>
    </row>
    <row r="708" spans="1:8" ht="24.95" customHeight="1" x14ac:dyDescent="0.25">
      <c r="A708" s="101">
        <v>4</v>
      </c>
      <c r="B708" s="40" t="s">
        <v>8</v>
      </c>
      <c r="C708" s="48">
        <v>7</v>
      </c>
      <c r="D708" s="46" t="s">
        <v>287</v>
      </c>
      <c r="E708" s="47" t="s">
        <v>287</v>
      </c>
      <c r="F708" s="48">
        <v>50.5</v>
      </c>
      <c r="G708" s="43">
        <f t="shared" si="30"/>
        <v>65.5</v>
      </c>
      <c r="H708" s="102" t="str">
        <f t="shared" si="31"/>
        <v>B2</v>
      </c>
    </row>
    <row r="709" spans="1:8" ht="24.95" customHeight="1" x14ac:dyDescent="0.25">
      <c r="A709" s="101">
        <v>5</v>
      </c>
      <c r="B709" s="50" t="s">
        <v>40</v>
      </c>
      <c r="C709" s="48"/>
      <c r="D709" s="46"/>
      <c r="E709" s="47"/>
      <c r="F709" s="48"/>
      <c r="G709" s="43">
        <v>33.5</v>
      </c>
      <c r="H709" s="102"/>
    </row>
    <row r="710" spans="1:8" ht="24.95" customHeight="1" x14ac:dyDescent="0.25">
      <c r="A710" s="101">
        <v>6</v>
      </c>
      <c r="B710" s="51" t="s">
        <v>294</v>
      </c>
      <c r="C710" s="52"/>
      <c r="D710" s="52"/>
      <c r="E710" s="52"/>
      <c r="F710" s="44" t="s">
        <v>305</v>
      </c>
      <c r="G710" s="43"/>
      <c r="H710" s="102"/>
    </row>
    <row r="711" spans="1:8" ht="24.95" customHeight="1" x14ac:dyDescent="0.25">
      <c r="A711" s="101">
        <v>7</v>
      </c>
      <c r="B711" s="51" t="s">
        <v>295</v>
      </c>
      <c r="C711" s="52"/>
      <c r="D711" s="52"/>
      <c r="E711" s="52"/>
      <c r="F711" s="44" t="s">
        <v>319</v>
      </c>
      <c r="G711" s="43"/>
      <c r="H711" s="102"/>
    </row>
    <row r="712" spans="1:8" ht="24.95" customHeight="1" x14ac:dyDescent="0.25">
      <c r="A712" s="103" t="s">
        <v>2</v>
      </c>
      <c r="B712" s="51"/>
      <c r="C712" s="52"/>
      <c r="D712" s="52"/>
      <c r="E712" s="52"/>
      <c r="F712" s="44"/>
      <c r="G712" s="43">
        <f>SUM(G705:G709)</f>
        <v>298.5</v>
      </c>
      <c r="H712" s="102"/>
    </row>
    <row r="713" spans="1:8" ht="24.95" customHeight="1" x14ac:dyDescent="0.25">
      <c r="A713" s="103" t="s">
        <v>41</v>
      </c>
      <c r="B713" s="51"/>
      <c r="C713" s="52"/>
      <c r="D713" s="52"/>
      <c r="E713" s="52"/>
      <c r="F713" s="44"/>
      <c r="G713" s="111">
        <f>(G712/450)*100</f>
        <v>66.333333333333329</v>
      </c>
      <c r="H713" s="102" t="str">
        <f>IF(G713&gt;=91,"A1",IF(G713&gt;=81,"A2",IF(G713&gt;=71,"B1",IF(G713&gt;=61,"B2",IF(G713&gt;=51,"C1",IF(G713&gt;=41,"C2",IF(G713&gt;=33,"D","E")))))))</f>
        <v>B2</v>
      </c>
    </row>
    <row r="714" spans="1:8" ht="24.95" customHeight="1" x14ac:dyDescent="0.25">
      <c r="A714" s="503" t="s">
        <v>340</v>
      </c>
      <c r="B714" s="504"/>
      <c r="C714" s="504"/>
      <c r="D714" s="504"/>
      <c r="E714" s="504"/>
      <c r="F714" s="504"/>
      <c r="G714" s="504"/>
      <c r="H714" s="505"/>
    </row>
    <row r="715" spans="1:8" ht="24.95" customHeight="1" x14ac:dyDescent="0.25">
      <c r="A715" s="506" t="s">
        <v>250</v>
      </c>
      <c r="B715" s="507"/>
      <c r="C715" s="507"/>
      <c r="D715" s="507"/>
      <c r="E715" s="507"/>
      <c r="F715" s="507"/>
      <c r="G715" s="507"/>
      <c r="H715" s="508"/>
    </row>
    <row r="716" spans="1:8" ht="24.95" customHeight="1" x14ac:dyDescent="0.25">
      <c r="A716" s="491" t="s">
        <v>251</v>
      </c>
      <c r="B716" s="492"/>
      <c r="C716" s="492"/>
      <c r="D716" s="492"/>
      <c r="E716" s="492"/>
      <c r="F716" s="492"/>
      <c r="G716" s="492"/>
      <c r="H716" s="493"/>
    </row>
    <row r="717" spans="1:8" ht="24.95" customHeight="1" x14ac:dyDescent="0.25">
      <c r="A717" s="491" t="s">
        <v>252</v>
      </c>
      <c r="B717" s="492"/>
      <c r="C717" s="492"/>
      <c r="D717" s="492"/>
      <c r="E717" s="492"/>
      <c r="F717" s="502"/>
      <c r="G717" s="494" t="s">
        <v>253</v>
      </c>
      <c r="H717" s="493"/>
    </row>
    <row r="718" spans="1:8" ht="24.95" customHeight="1" x14ac:dyDescent="0.25">
      <c r="A718" s="54" t="s">
        <v>254</v>
      </c>
      <c r="B718" s="55"/>
      <c r="C718" s="56"/>
      <c r="D718" s="57"/>
      <c r="E718" s="57"/>
      <c r="F718" s="58"/>
      <c r="G718" s="495" t="s">
        <v>270</v>
      </c>
      <c r="H718" s="497"/>
    </row>
    <row r="719" spans="1:8" ht="24.95" customHeight="1" x14ac:dyDescent="0.25">
      <c r="A719" s="491" t="s">
        <v>255</v>
      </c>
      <c r="B719" s="492"/>
      <c r="C719" s="492"/>
      <c r="D719" s="492"/>
      <c r="E719" s="492"/>
      <c r="F719" s="492"/>
      <c r="G719" s="492"/>
      <c r="H719" s="493"/>
    </row>
    <row r="720" spans="1:8" ht="24.95" customHeight="1" x14ac:dyDescent="0.25">
      <c r="A720" s="491" t="s">
        <v>252</v>
      </c>
      <c r="B720" s="492"/>
      <c r="C720" s="492"/>
      <c r="D720" s="492"/>
      <c r="E720" s="492"/>
      <c r="F720" s="502"/>
      <c r="G720" s="494" t="s">
        <v>253</v>
      </c>
      <c r="H720" s="493"/>
    </row>
    <row r="721" spans="1:8" ht="24.95" customHeight="1" x14ac:dyDescent="0.25">
      <c r="A721" s="499" t="s">
        <v>256</v>
      </c>
      <c r="B721" s="500"/>
      <c r="C721" s="500"/>
      <c r="D721" s="500"/>
      <c r="E721" s="500"/>
      <c r="F721" s="501"/>
      <c r="G721" s="494" t="s">
        <v>270</v>
      </c>
      <c r="H721" s="493"/>
    </row>
    <row r="722" spans="1:8" ht="24.95" customHeight="1" x14ac:dyDescent="0.25">
      <c r="A722" s="499" t="s">
        <v>257</v>
      </c>
      <c r="B722" s="500"/>
      <c r="C722" s="500"/>
      <c r="D722" s="500"/>
      <c r="E722" s="500"/>
      <c r="F722" s="501"/>
      <c r="G722" s="495" t="s">
        <v>270</v>
      </c>
      <c r="H722" s="497"/>
    </row>
    <row r="723" spans="1:8" ht="24.95" customHeight="1" x14ac:dyDescent="0.25">
      <c r="A723" s="499" t="s">
        <v>258</v>
      </c>
      <c r="B723" s="500"/>
      <c r="C723" s="500"/>
      <c r="D723" s="500"/>
      <c r="E723" s="500"/>
      <c r="F723" s="500"/>
      <c r="G723" s="496" t="s">
        <v>270</v>
      </c>
      <c r="H723" s="497"/>
    </row>
    <row r="724" spans="1:8" ht="24.95" customHeight="1" x14ac:dyDescent="0.25">
      <c r="A724" s="499" t="s">
        <v>259</v>
      </c>
      <c r="B724" s="500"/>
      <c r="C724" s="500"/>
      <c r="D724" s="500"/>
      <c r="E724" s="500"/>
      <c r="F724" s="500"/>
      <c r="G724" s="496" t="s">
        <v>270</v>
      </c>
      <c r="H724" s="497"/>
    </row>
    <row r="725" spans="1:8" ht="24.95" customHeight="1" x14ac:dyDescent="0.25">
      <c r="A725" s="491" t="s">
        <v>260</v>
      </c>
      <c r="B725" s="492"/>
      <c r="C725" s="492"/>
      <c r="D725" s="492"/>
      <c r="E725" s="492"/>
      <c r="F725" s="492"/>
      <c r="G725" s="492"/>
      <c r="H725" s="493"/>
    </row>
    <row r="726" spans="1:8" ht="24.95" customHeight="1" x14ac:dyDescent="0.25">
      <c r="A726" s="491" t="s">
        <v>252</v>
      </c>
      <c r="B726" s="492"/>
      <c r="C726" s="492"/>
      <c r="D726" s="492"/>
      <c r="E726" s="492"/>
      <c r="F726" s="492"/>
      <c r="G726" s="492"/>
      <c r="H726" s="493"/>
    </row>
    <row r="727" spans="1:8" ht="24.95" customHeight="1" x14ac:dyDescent="0.25">
      <c r="A727" s="54" t="s">
        <v>261</v>
      </c>
      <c r="B727" s="494">
        <v>86</v>
      </c>
      <c r="C727" s="492"/>
      <c r="D727" s="492"/>
      <c r="E727" s="492"/>
      <c r="F727" s="492"/>
      <c r="G727" s="492"/>
      <c r="H727" s="493"/>
    </row>
    <row r="728" spans="1:8" ht="24.95" customHeight="1" x14ac:dyDescent="0.25">
      <c r="A728" s="59" t="s">
        <v>48</v>
      </c>
      <c r="B728" s="495"/>
      <c r="C728" s="496"/>
      <c r="D728" s="496"/>
      <c r="E728" s="496"/>
      <c r="F728" s="496"/>
      <c r="G728" s="496"/>
      <c r="H728" s="497"/>
    </row>
    <row r="729" spans="1:8" ht="24.95" customHeight="1" x14ac:dyDescent="0.25">
      <c r="A729" s="498" t="s">
        <v>262</v>
      </c>
      <c r="B729" s="488"/>
      <c r="C729" s="488"/>
      <c r="D729" s="488"/>
      <c r="E729" s="56"/>
      <c r="F729" s="60"/>
      <c r="G729" s="61" t="s">
        <v>263</v>
      </c>
      <c r="H729" s="62"/>
    </row>
    <row r="730" spans="1:8" ht="24.95" customHeight="1" x14ac:dyDescent="0.25">
      <c r="A730" s="63" t="s">
        <v>264</v>
      </c>
      <c r="B730" s="61" t="s">
        <v>11</v>
      </c>
      <c r="C730" s="61" t="s">
        <v>264</v>
      </c>
      <c r="D730" s="61" t="s">
        <v>11</v>
      </c>
      <c r="E730" s="64"/>
      <c r="F730" s="488" t="s">
        <v>265</v>
      </c>
      <c r="G730" s="488"/>
      <c r="H730" s="65" t="s">
        <v>11</v>
      </c>
    </row>
    <row r="731" spans="1:8" ht="24.95" customHeight="1" x14ac:dyDescent="0.25">
      <c r="A731" s="63" t="s">
        <v>266</v>
      </c>
      <c r="B731" s="61" t="s">
        <v>267</v>
      </c>
      <c r="C731" s="61" t="s">
        <v>268</v>
      </c>
      <c r="D731" s="61" t="s">
        <v>269</v>
      </c>
      <c r="E731" s="64"/>
      <c r="F731" s="488">
        <v>3</v>
      </c>
      <c r="G731" s="488"/>
      <c r="H731" s="66" t="s">
        <v>270</v>
      </c>
    </row>
    <row r="732" spans="1:8" ht="24.95" customHeight="1" x14ac:dyDescent="0.25">
      <c r="A732" s="63" t="s">
        <v>271</v>
      </c>
      <c r="B732" s="61" t="s">
        <v>272</v>
      </c>
      <c r="C732" s="61" t="s">
        <v>273</v>
      </c>
      <c r="D732" s="61" t="s">
        <v>274</v>
      </c>
      <c r="E732" s="64"/>
      <c r="F732" s="488">
        <v>2</v>
      </c>
      <c r="G732" s="488"/>
      <c r="H732" s="66" t="s">
        <v>275</v>
      </c>
    </row>
    <row r="733" spans="1:8" ht="24.95" customHeight="1" x14ac:dyDescent="0.25">
      <c r="A733" s="63" t="s">
        <v>276</v>
      </c>
      <c r="B733" s="61" t="s">
        <v>277</v>
      </c>
      <c r="C733" s="61" t="s">
        <v>278</v>
      </c>
      <c r="D733" s="61" t="s">
        <v>279</v>
      </c>
      <c r="E733" s="64"/>
      <c r="F733" s="488">
        <v>1</v>
      </c>
      <c r="G733" s="488"/>
      <c r="H733" s="66" t="s">
        <v>280</v>
      </c>
    </row>
    <row r="734" spans="1:8" ht="24.95" customHeight="1" x14ac:dyDescent="0.25">
      <c r="A734" s="63" t="s">
        <v>281</v>
      </c>
      <c r="B734" s="61" t="s">
        <v>282</v>
      </c>
      <c r="C734" s="67" t="s">
        <v>283</v>
      </c>
      <c r="D734" s="67" t="s">
        <v>284</v>
      </c>
      <c r="E734" s="68"/>
      <c r="F734" s="489"/>
      <c r="G734" s="490"/>
      <c r="H734" s="65"/>
    </row>
    <row r="735" spans="1:8" ht="76.5" customHeight="1" thickBot="1" x14ac:dyDescent="0.3">
      <c r="A735" s="481" t="s">
        <v>293</v>
      </c>
      <c r="B735" s="482"/>
      <c r="C735" s="483" t="s">
        <v>292</v>
      </c>
      <c r="D735" s="484"/>
      <c r="E735" s="484"/>
      <c r="F735" s="485"/>
      <c r="G735" s="486" t="s">
        <v>42</v>
      </c>
      <c r="H735" s="487"/>
    </row>
    <row r="736" spans="1:8" ht="24.95" customHeight="1" thickBot="1" x14ac:dyDescent="0.3"/>
    <row r="737" spans="1:8" ht="24.95" customHeight="1" x14ac:dyDescent="0.25">
      <c r="A737" s="532" t="s">
        <v>54</v>
      </c>
      <c r="B737" s="533"/>
      <c r="C737" s="533"/>
      <c r="D737" s="533"/>
      <c r="E737" s="533"/>
      <c r="F737" s="533"/>
      <c r="G737" s="533"/>
      <c r="H737" s="534"/>
    </row>
    <row r="738" spans="1:8" ht="24.95" customHeight="1" x14ac:dyDescent="0.25">
      <c r="A738" s="529" t="s">
        <v>12</v>
      </c>
      <c r="B738" s="530"/>
      <c r="C738" s="530"/>
      <c r="D738" s="530"/>
      <c r="E738" s="530"/>
      <c r="F738" s="530"/>
      <c r="G738" s="530"/>
      <c r="H738" s="531"/>
    </row>
    <row r="739" spans="1:8" ht="24.95" customHeight="1" x14ac:dyDescent="0.25">
      <c r="A739" s="529" t="s">
        <v>13</v>
      </c>
      <c r="B739" s="530"/>
      <c r="C739" s="530"/>
      <c r="D739" s="530"/>
      <c r="E739" s="530"/>
      <c r="F739" s="530"/>
      <c r="G739" s="530"/>
      <c r="H739" s="531"/>
    </row>
    <row r="740" spans="1:8" ht="24.95" customHeight="1" x14ac:dyDescent="0.25">
      <c r="A740" s="529" t="s">
        <v>33</v>
      </c>
      <c r="B740" s="530"/>
      <c r="C740" s="530"/>
      <c r="D740" s="530"/>
      <c r="E740" s="530"/>
      <c r="F740" s="530"/>
      <c r="G740" s="530"/>
      <c r="H740" s="531"/>
    </row>
    <row r="741" spans="1:8" ht="24.95" customHeight="1" x14ac:dyDescent="0.25">
      <c r="A741" s="529" t="s">
        <v>60</v>
      </c>
      <c r="B741" s="530"/>
      <c r="C741" s="530"/>
      <c r="D741" s="530"/>
      <c r="E741" s="530"/>
      <c r="F741" s="530"/>
      <c r="G741" s="530"/>
      <c r="H741" s="531"/>
    </row>
    <row r="742" spans="1:8" ht="24.95" customHeight="1" x14ac:dyDescent="0.25">
      <c r="A742" s="527" t="s">
        <v>15</v>
      </c>
      <c r="B742" s="528"/>
      <c r="C742" s="525" t="s">
        <v>199</v>
      </c>
      <c r="D742" s="525"/>
      <c r="E742" s="525"/>
      <c r="F742" s="37"/>
      <c r="G742" s="525"/>
      <c r="H742" s="526"/>
    </row>
    <row r="743" spans="1:8" ht="24.95" customHeight="1" x14ac:dyDescent="0.25">
      <c r="A743" s="527" t="s">
        <v>1</v>
      </c>
      <c r="B743" s="528"/>
      <c r="C743" s="525" t="str">
        <f>'RC PA I'!$B$328</f>
        <v>SONU KASHYAP</v>
      </c>
      <c r="D743" s="525"/>
      <c r="E743" s="525"/>
      <c r="F743" s="38" t="s">
        <v>34</v>
      </c>
      <c r="G743" s="525">
        <v>17</v>
      </c>
      <c r="H743" s="526"/>
    </row>
    <row r="744" spans="1:8" ht="24.95" customHeight="1" x14ac:dyDescent="0.25">
      <c r="A744" s="104" t="s">
        <v>35</v>
      </c>
      <c r="B744" s="70"/>
      <c r="C744" s="525" t="str">
        <f>'RC PA I'!$E$329</f>
        <v>SANJAY KUMAR</v>
      </c>
      <c r="D744" s="525"/>
      <c r="E744" s="525"/>
      <c r="F744" s="37"/>
      <c r="G744" s="530"/>
      <c r="H744" s="531"/>
    </row>
    <row r="745" spans="1:8" ht="24.95" customHeight="1" x14ac:dyDescent="0.25">
      <c r="A745" s="104" t="s">
        <v>36</v>
      </c>
      <c r="B745" s="37"/>
      <c r="C745" s="525" t="str">
        <f>'RC PA I'!$B$329</f>
        <v>GEETA DEVI</v>
      </c>
      <c r="D745" s="525"/>
      <c r="E745" s="525"/>
      <c r="F745" s="37" t="s">
        <v>37</v>
      </c>
      <c r="G745" s="525">
        <v>1501</v>
      </c>
      <c r="H745" s="526"/>
    </row>
    <row r="746" spans="1:8" ht="24.95" customHeight="1" x14ac:dyDescent="0.25">
      <c r="A746" s="509" t="s">
        <v>38</v>
      </c>
      <c r="B746" s="510"/>
      <c r="C746" s="510"/>
      <c r="D746" s="510"/>
      <c r="E746" s="510"/>
      <c r="F746" s="510"/>
      <c r="G746" s="510"/>
      <c r="H746" s="511"/>
    </row>
    <row r="747" spans="1:8" ht="24.95" customHeight="1" x14ac:dyDescent="0.25">
      <c r="A747" s="512" t="s">
        <v>23</v>
      </c>
      <c r="B747" s="504"/>
      <c r="C747" s="504"/>
      <c r="D747" s="504"/>
      <c r="E747" s="504"/>
      <c r="F747" s="504"/>
      <c r="G747" s="504"/>
      <c r="H747" s="505"/>
    </row>
    <row r="748" spans="1:8" ht="24.95" customHeight="1" x14ac:dyDescent="0.25">
      <c r="A748" s="513" t="s">
        <v>0</v>
      </c>
      <c r="B748" s="516" t="s">
        <v>17</v>
      </c>
      <c r="C748" s="519" t="s">
        <v>24</v>
      </c>
      <c r="D748" s="519" t="s">
        <v>39</v>
      </c>
      <c r="E748" s="519" t="s">
        <v>26</v>
      </c>
      <c r="F748" s="519" t="s">
        <v>27</v>
      </c>
      <c r="G748" s="519" t="s">
        <v>28</v>
      </c>
      <c r="H748" s="522" t="s">
        <v>11</v>
      </c>
    </row>
    <row r="749" spans="1:8" ht="24.95" customHeight="1" x14ac:dyDescent="0.25">
      <c r="A749" s="514"/>
      <c r="B749" s="517"/>
      <c r="C749" s="520"/>
      <c r="D749" s="520"/>
      <c r="E749" s="520"/>
      <c r="F749" s="520"/>
      <c r="G749" s="520"/>
      <c r="H749" s="523"/>
    </row>
    <row r="750" spans="1:8" ht="24.95" customHeight="1" x14ac:dyDescent="0.25">
      <c r="A750" s="515"/>
      <c r="B750" s="518"/>
      <c r="C750" s="521"/>
      <c r="D750" s="521"/>
      <c r="E750" s="521"/>
      <c r="F750" s="521"/>
      <c r="G750" s="521"/>
      <c r="H750" s="524"/>
    </row>
    <row r="751" spans="1:8" ht="24.95" customHeight="1" x14ac:dyDescent="0.25">
      <c r="A751" s="101">
        <v>1</v>
      </c>
      <c r="B751" s="40" t="s">
        <v>5</v>
      </c>
      <c r="C751" s="49">
        <v>7.75</v>
      </c>
      <c r="D751" s="41" t="s">
        <v>287</v>
      </c>
      <c r="E751" s="42" t="s">
        <v>286</v>
      </c>
      <c r="F751" s="49">
        <v>41.5</v>
      </c>
      <c r="G751" s="43">
        <f t="shared" ref="G751:G754" si="32">C751+D751+E751+F751</f>
        <v>58.25</v>
      </c>
      <c r="H751" s="102" t="str">
        <f t="shared" ref="H751:H754" si="33">IF(G751&gt;=91,"A1",IF(G751&gt;=81,"A2",IF(G751&gt;=71,"B1",IF(G751&gt;=61,"B2",IF(G751&gt;=51,"C1",IF(G751&gt;=41,"C2",IF(G751&gt;=33,"D","E")))))))</f>
        <v>C1</v>
      </c>
    </row>
    <row r="752" spans="1:8" ht="24.95" customHeight="1" x14ac:dyDescent="0.25">
      <c r="A752" s="101">
        <v>2</v>
      </c>
      <c r="B752" s="40" t="s">
        <v>6</v>
      </c>
      <c r="C752" s="48">
        <v>9.75</v>
      </c>
      <c r="D752" s="46" t="s">
        <v>287</v>
      </c>
      <c r="E752" s="47" t="s">
        <v>286</v>
      </c>
      <c r="F752" s="48">
        <v>56</v>
      </c>
      <c r="G752" s="43">
        <f t="shared" si="32"/>
        <v>74.75</v>
      </c>
      <c r="H752" s="102" t="str">
        <f t="shared" si="33"/>
        <v>B1</v>
      </c>
    </row>
    <row r="753" spans="1:8" ht="24.95" customHeight="1" x14ac:dyDescent="0.25">
      <c r="A753" s="101">
        <v>3</v>
      </c>
      <c r="B753" s="40" t="s">
        <v>7</v>
      </c>
      <c r="C753" s="49">
        <v>8.25</v>
      </c>
      <c r="D753" s="46" t="s">
        <v>287</v>
      </c>
      <c r="E753" s="47" t="s">
        <v>286</v>
      </c>
      <c r="F753" s="49">
        <v>37.5</v>
      </c>
      <c r="G753" s="43">
        <f t="shared" si="32"/>
        <v>54.75</v>
      </c>
      <c r="H753" s="102" t="str">
        <f t="shared" si="33"/>
        <v>C1</v>
      </c>
    </row>
    <row r="754" spans="1:8" ht="24.95" customHeight="1" x14ac:dyDescent="0.25">
      <c r="A754" s="101">
        <v>4</v>
      </c>
      <c r="B754" s="40" t="s">
        <v>8</v>
      </c>
      <c r="C754" s="48">
        <v>4.5</v>
      </c>
      <c r="D754" s="46" t="s">
        <v>289</v>
      </c>
      <c r="E754" s="47" t="s">
        <v>287</v>
      </c>
      <c r="F754" s="48">
        <v>48.5</v>
      </c>
      <c r="G754" s="43">
        <f t="shared" si="32"/>
        <v>60.5</v>
      </c>
      <c r="H754" s="102" t="str">
        <f t="shared" si="33"/>
        <v>C1</v>
      </c>
    </row>
    <row r="755" spans="1:8" ht="24.95" customHeight="1" x14ac:dyDescent="0.25">
      <c r="A755" s="101">
        <v>5</v>
      </c>
      <c r="B755" s="50" t="s">
        <v>40</v>
      </c>
      <c r="C755" s="48"/>
      <c r="D755" s="46"/>
      <c r="E755" s="47"/>
      <c r="F755" s="48"/>
      <c r="G755" s="43">
        <v>27</v>
      </c>
      <c r="H755" s="102"/>
    </row>
    <row r="756" spans="1:8" ht="24.95" customHeight="1" x14ac:dyDescent="0.25">
      <c r="A756" s="101">
        <v>6</v>
      </c>
      <c r="B756" s="51" t="s">
        <v>294</v>
      </c>
      <c r="C756" s="52"/>
      <c r="D756" s="52"/>
      <c r="E756" s="52"/>
      <c r="F756" s="44" t="s">
        <v>321</v>
      </c>
      <c r="G756" s="43"/>
      <c r="H756" s="102"/>
    </row>
    <row r="757" spans="1:8" ht="24.95" customHeight="1" x14ac:dyDescent="0.25">
      <c r="A757" s="101">
        <v>7</v>
      </c>
      <c r="B757" s="51" t="s">
        <v>295</v>
      </c>
      <c r="C757" s="52"/>
      <c r="D757" s="52"/>
      <c r="E757" s="52"/>
      <c r="F757" s="44" t="s">
        <v>320</v>
      </c>
      <c r="G757" s="43"/>
      <c r="H757" s="102"/>
    </row>
    <row r="758" spans="1:8" ht="24.95" customHeight="1" x14ac:dyDescent="0.25">
      <c r="A758" s="103" t="s">
        <v>2</v>
      </c>
      <c r="B758" s="51"/>
      <c r="C758" s="52"/>
      <c r="D758" s="52"/>
      <c r="E758" s="52"/>
      <c r="F758" s="44"/>
      <c r="G758" s="43">
        <f>SUM(G751:G755)</f>
        <v>275.25</v>
      </c>
      <c r="H758" s="102"/>
    </row>
    <row r="759" spans="1:8" ht="24.95" customHeight="1" x14ac:dyDescent="0.25">
      <c r="A759" s="103" t="s">
        <v>41</v>
      </c>
      <c r="B759" s="51"/>
      <c r="C759" s="52"/>
      <c r="D759" s="52"/>
      <c r="E759" s="52"/>
      <c r="F759" s="44"/>
      <c r="G759" s="111">
        <f>(G758/450)*100</f>
        <v>61.166666666666671</v>
      </c>
      <c r="H759" s="102" t="str">
        <f>IF(G759&gt;=91,"A1",IF(G759&gt;=81,"A2",IF(G759&gt;=71,"B1",IF(G759&gt;=61,"B2",IF(G759&gt;=51,"C1",IF(G759&gt;=41,"C2",IF(G759&gt;=33,"D","E")))))))</f>
        <v>B2</v>
      </c>
    </row>
    <row r="760" spans="1:8" ht="24.95" customHeight="1" x14ac:dyDescent="0.25">
      <c r="A760" s="503" t="s">
        <v>341</v>
      </c>
      <c r="B760" s="504"/>
      <c r="C760" s="504"/>
      <c r="D760" s="504"/>
      <c r="E760" s="504"/>
      <c r="F760" s="504"/>
      <c r="G760" s="504"/>
      <c r="H760" s="505"/>
    </row>
    <row r="761" spans="1:8" ht="24.95" customHeight="1" x14ac:dyDescent="0.25">
      <c r="A761" s="506" t="s">
        <v>250</v>
      </c>
      <c r="B761" s="507"/>
      <c r="C761" s="507"/>
      <c r="D761" s="507"/>
      <c r="E761" s="507"/>
      <c r="F761" s="507"/>
      <c r="G761" s="507"/>
      <c r="H761" s="508"/>
    </row>
    <row r="762" spans="1:8" ht="24.95" customHeight="1" x14ac:dyDescent="0.25">
      <c r="A762" s="491" t="s">
        <v>251</v>
      </c>
      <c r="B762" s="492"/>
      <c r="C762" s="492"/>
      <c r="D762" s="492"/>
      <c r="E762" s="492"/>
      <c r="F762" s="492"/>
      <c r="G762" s="492"/>
      <c r="H762" s="493"/>
    </row>
    <row r="763" spans="1:8" ht="24.95" customHeight="1" x14ac:dyDescent="0.25">
      <c r="A763" s="491" t="s">
        <v>252</v>
      </c>
      <c r="B763" s="492"/>
      <c r="C763" s="492"/>
      <c r="D763" s="492"/>
      <c r="E763" s="492"/>
      <c r="F763" s="502"/>
      <c r="G763" s="494" t="s">
        <v>253</v>
      </c>
      <c r="H763" s="493"/>
    </row>
    <row r="764" spans="1:8" ht="24.95" customHeight="1" x14ac:dyDescent="0.25">
      <c r="A764" s="54" t="s">
        <v>254</v>
      </c>
      <c r="B764" s="55"/>
      <c r="C764" s="56"/>
      <c r="D764" s="57"/>
      <c r="E764" s="57"/>
      <c r="F764" s="58"/>
      <c r="G764" s="495" t="s">
        <v>270</v>
      </c>
      <c r="H764" s="497"/>
    </row>
    <row r="765" spans="1:8" ht="24.95" customHeight="1" x14ac:dyDescent="0.25">
      <c r="A765" s="491" t="s">
        <v>255</v>
      </c>
      <c r="B765" s="492"/>
      <c r="C765" s="492"/>
      <c r="D765" s="492"/>
      <c r="E765" s="492"/>
      <c r="F765" s="492"/>
      <c r="G765" s="492"/>
      <c r="H765" s="493"/>
    </row>
    <row r="766" spans="1:8" ht="24.95" customHeight="1" x14ac:dyDescent="0.25">
      <c r="A766" s="491" t="s">
        <v>252</v>
      </c>
      <c r="B766" s="492"/>
      <c r="C766" s="492"/>
      <c r="D766" s="492"/>
      <c r="E766" s="492"/>
      <c r="F766" s="502"/>
      <c r="G766" s="494" t="s">
        <v>253</v>
      </c>
      <c r="H766" s="493"/>
    </row>
    <row r="767" spans="1:8" ht="24.95" customHeight="1" x14ac:dyDescent="0.25">
      <c r="A767" s="499" t="s">
        <v>256</v>
      </c>
      <c r="B767" s="500"/>
      <c r="C767" s="500"/>
      <c r="D767" s="500"/>
      <c r="E767" s="500"/>
      <c r="F767" s="501"/>
      <c r="G767" s="494" t="s">
        <v>270</v>
      </c>
      <c r="H767" s="493"/>
    </row>
    <row r="768" spans="1:8" ht="24.95" customHeight="1" x14ac:dyDescent="0.25">
      <c r="A768" s="499" t="s">
        <v>257</v>
      </c>
      <c r="B768" s="500"/>
      <c r="C768" s="500"/>
      <c r="D768" s="500"/>
      <c r="E768" s="500"/>
      <c r="F768" s="501"/>
      <c r="G768" s="495" t="s">
        <v>270</v>
      </c>
      <c r="H768" s="497"/>
    </row>
    <row r="769" spans="1:8" ht="24.95" customHeight="1" x14ac:dyDescent="0.25">
      <c r="A769" s="499" t="s">
        <v>258</v>
      </c>
      <c r="B769" s="500"/>
      <c r="C769" s="500"/>
      <c r="D769" s="500"/>
      <c r="E769" s="500"/>
      <c r="F769" s="500"/>
      <c r="G769" s="496" t="s">
        <v>270</v>
      </c>
      <c r="H769" s="497"/>
    </row>
    <row r="770" spans="1:8" ht="24.95" customHeight="1" x14ac:dyDescent="0.25">
      <c r="A770" s="499" t="s">
        <v>259</v>
      </c>
      <c r="B770" s="500"/>
      <c r="C770" s="500"/>
      <c r="D770" s="500"/>
      <c r="E770" s="500"/>
      <c r="F770" s="500"/>
      <c r="G770" s="496" t="s">
        <v>270</v>
      </c>
      <c r="H770" s="497"/>
    </row>
    <row r="771" spans="1:8" ht="24.95" customHeight="1" x14ac:dyDescent="0.25">
      <c r="A771" s="491" t="s">
        <v>260</v>
      </c>
      <c r="B771" s="492"/>
      <c r="C771" s="492"/>
      <c r="D771" s="492"/>
      <c r="E771" s="492"/>
      <c r="F771" s="492"/>
      <c r="G771" s="492"/>
      <c r="H771" s="493"/>
    </row>
    <row r="772" spans="1:8" ht="24.95" customHeight="1" x14ac:dyDescent="0.25">
      <c r="A772" s="491" t="s">
        <v>252</v>
      </c>
      <c r="B772" s="492"/>
      <c r="C772" s="492"/>
      <c r="D772" s="492"/>
      <c r="E772" s="492"/>
      <c r="F772" s="492"/>
      <c r="G772" s="492"/>
      <c r="H772" s="493"/>
    </row>
    <row r="773" spans="1:8" ht="24.95" customHeight="1" x14ac:dyDescent="0.25">
      <c r="A773" s="54" t="s">
        <v>261</v>
      </c>
      <c r="B773" s="494">
        <v>80</v>
      </c>
      <c r="C773" s="492"/>
      <c r="D773" s="492"/>
      <c r="E773" s="492"/>
      <c r="F773" s="492"/>
      <c r="G773" s="492"/>
      <c r="H773" s="493"/>
    </row>
    <row r="774" spans="1:8" ht="24.95" customHeight="1" x14ac:dyDescent="0.25">
      <c r="A774" s="59" t="s">
        <v>48</v>
      </c>
      <c r="B774" s="495"/>
      <c r="C774" s="496"/>
      <c r="D774" s="496"/>
      <c r="E774" s="496"/>
      <c r="F774" s="496"/>
      <c r="G774" s="496"/>
      <c r="H774" s="497"/>
    </row>
    <row r="775" spans="1:8" ht="24.95" customHeight="1" x14ac:dyDescent="0.25">
      <c r="A775" s="498" t="s">
        <v>262</v>
      </c>
      <c r="B775" s="488"/>
      <c r="C775" s="488"/>
      <c r="D775" s="488"/>
      <c r="E775" s="56"/>
      <c r="F775" s="60"/>
      <c r="G775" s="61" t="s">
        <v>263</v>
      </c>
      <c r="H775" s="62"/>
    </row>
    <row r="776" spans="1:8" ht="24.95" customHeight="1" x14ac:dyDescent="0.25">
      <c r="A776" s="63" t="s">
        <v>264</v>
      </c>
      <c r="B776" s="61" t="s">
        <v>11</v>
      </c>
      <c r="C776" s="61" t="s">
        <v>264</v>
      </c>
      <c r="D776" s="61" t="s">
        <v>11</v>
      </c>
      <c r="E776" s="64"/>
      <c r="F776" s="488" t="s">
        <v>265</v>
      </c>
      <c r="G776" s="488"/>
      <c r="H776" s="65" t="s">
        <v>11</v>
      </c>
    </row>
    <row r="777" spans="1:8" ht="24.95" customHeight="1" x14ac:dyDescent="0.25">
      <c r="A777" s="63" t="s">
        <v>266</v>
      </c>
      <c r="B777" s="61" t="s">
        <v>267</v>
      </c>
      <c r="C777" s="61" t="s">
        <v>268</v>
      </c>
      <c r="D777" s="61" t="s">
        <v>269</v>
      </c>
      <c r="E777" s="64"/>
      <c r="F777" s="488">
        <v>3</v>
      </c>
      <c r="G777" s="488"/>
      <c r="H777" s="66" t="s">
        <v>270</v>
      </c>
    </row>
    <row r="778" spans="1:8" ht="24.95" customHeight="1" x14ac:dyDescent="0.25">
      <c r="A778" s="63" t="s">
        <v>271</v>
      </c>
      <c r="B778" s="61" t="s">
        <v>272</v>
      </c>
      <c r="C778" s="61" t="s">
        <v>273</v>
      </c>
      <c r="D778" s="61" t="s">
        <v>274</v>
      </c>
      <c r="E778" s="64"/>
      <c r="F778" s="488">
        <v>2</v>
      </c>
      <c r="G778" s="488"/>
      <c r="H778" s="66" t="s">
        <v>275</v>
      </c>
    </row>
    <row r="779" spans="1:8" ht="24.95" customHeight="1" x14ac:dyDescent="0.25">
      <c r="A779" s="63" t="s">
        <v>276</v>
      </c>
      <c r="B779" s="61" t="s">
        <v>277</v>
      </c>
      <c r="C779" s="61" t="s">
        <v>278</v>
      </c>
      <c r="D779" s="61" t="s">
        <v>279</v>
      </c>
      <c r="E779" s="64"/>
      <c r="F779" s="488">
        <v>1</v>
      </c>
      <c r="G779" s="488"/>
      <c r="H779" s="66" t="s">
        <v>280</v>
      </c>
    </row>
    <row r="780" spans="1:8" ht="24.95" customHeight="1" x14ac:dyDescent="0.25">
      <c r="A780" s="63" t="s">
        <v>281</v>
      </c>
      <c r="B780" s="61" t="s">
        <v>282</v>
      </c>
      <c r="C780" s="67" t="s">
        <v>283</v>
      </c>
      <c r="D780" s="67" t="s">
        <v>284</v>
      </c>
      <c r="E780" s="68"/>
      <c r="F780" s="489"/>
      <c r="G780" s="490"/>
      <c r="H780" s="65"/>
    </row>
    <row r="781" spans="1:8" ht="75" customHeight="1" thickBot="1" x14ac:dyDescent="0.3">
      <c r="A781" s="481" t="s">
        <v>293</v>
      </c>
      <c r="B781" s="482"/>
      <c r="C781" s="483" t="s">
        <v>292</v>
      </c>
      <c r="D781" s="484"/>
      <c r="E781" s="484"/>
      <c r="F781" s="485"/>
      <c r="G781" s="486" t="s">
        <v>42</v>
      </c>
      <c r="H781" s="487"/>
    </row>
    <row r="782" spans="1:8" ht="24.95" customHeight="1" thickBot="1" x14ac:dyDescent="0.3"/>
    <row r="783" spans="1:8" ht="24.95" customHeight="1" x14ac:dyDescent="0.25">
      <c r="A783" s="532" t="s">
        <v>54</v>
      </c>
      <c r="B783" s="533"/>
      <c r="C783" s="533"/>
      <c r="D783" s="533"/>
      <c r="E783" s="533"/>
      <c r="F783" s="533"/>
      <c r="G783" s="533"/>
      <c r="H783" s="534"/>
    </row>
    <row r="784" spans="1:8" ht="24.95" customHeight="1" x14ac:dyDescent="0.25">
      <c r="A784" s="529" t="s">
        <v>12</v>
      </c>
      <c r="B784" s="530"/>
      <c r="C784" s="530"/>
      <c r="D784" s="530"/>
      <c r="E784" s="530"/>
      <c r="F784" s="530"/>
      <c r="G784" s="530"/>
      <c r="H784" s="531"/>
    </row>
    <row r="785" spans="1:8" ht="24.95" customHeight="1" x14ac:dyDescent="0.25">
      <c r="A785" s="529" t="s">
        <v>13</v>
      </c>
      <c r="B785" s="530"/>
      <c r="C785" s="530"/>
      <c r="D785" s="530"/>
      <c r="E785" s="530"/>
      <c r="F785" s="530"/>
      <c r="G785" s="530"/>
      <c r="H785" s="531"/>
    </row>
    <row r="786" spans="1:8" ht="24.95" customHeight="1" x14ac:dyDescent="0.25">
      <c r="A786" s="529" t="s">
        <v>33</v>
      </c>
      <c r="B786" s="530"/>
      <c r="C786" s="530"/>
      <c r="D786" s="530"/>
      <c r="E786" s="530"/>
      <c r="F786" s="530"/>
      <c r="G786" s="530"/>
      <c r="H786" s="531"/>
    </row>
    <row r="787" spans="1:8" ht="24.95" customHeight="1" x14ac:dyDescent="0.25">
      <c r="A787" s="529" t="s">
        <v>60</v>
      </c>
      <c r="B787" s="530"/>
      <c r="C787" s="530"/>
      <c r="D787" s="530"/>
      <c r="E787" s="530"/>
      <c r="F787" s="530"/>
      <c r="G787" s="530"/>
      <c r="H787" s="531"/>
    </row>
    <row r="788" spans="1:8" ht="24.95" customHeight="1" x14ac:dyDescent="0.25">
      <c r="A788" s="527" t="s">
        <v>15</v>
      </c>
      <c r="B788" s="528"/>
      <c r="C788" s="525" t="s">
        <v>199</v>
      </c>
      <c r="D788" s="525"/>
      <c r="E788" s="525"/>
      <c r="F788" s="37"/>
      <c r="G788" s="525"/>
      <c r="H788" s="526"/>
    </row>
    <row r="789" spans="1:8" ht="24.95" customHeight="1" x14ac:dyDescent="0.25">
      <c r="A789" s="527" t="s">
        <v>1</v>
      </c>
      <c r="B789" s="528"/>
      <c r="C789" s="525" t="str">
        <f>'RC PA I'!$B$348</f>
        <v>THAKUR MITAKSHI PARIHAR</v>
      </c>
      <c r="D789" s="525"/>
      <c r="E789" s="525"/>
      <c r="F789" s="38" t="s">
        <v>34</v>
      </c>
      <c r="G789" s="525">
        <v>18</v>
      </c>
      <c r="H789" s="526"/>
    </row>
    <row r="790" spans="1:8" ht="24.95" customHeight="1" x14ac:dyDescent="0.25">
      <c r="A790" s="104" t="s">
        <v>35</v>
      </c>
      <c r="B790" s="70"/>
      <c r="C790" s="525" t="str">
        <f>'RC PA I'!$E$349</f>
        <v>AMIT PARIHAR</v>
      </c>
      <c r="D790" s="525"/>
      <c r="E790" s="525"/>
      <c r="F790" s="37"/>
      <c r="G790" s="525"/>
      <c r="H790" s="526"/>
    </row>
    <row r="791" spans="1:8" ht="24.95" customHeight="1" x14ac:dyDescent="0.25">
      <c r="A791" s="104" t="s">
        <v>36</v>
      </c>
      <c r="B791" s="37"/>
      <c r="C791" s="525" t="str">
        <f>'RC PA I'!$B$349</f>
        <v>SHIWANGI GUPTA</v>
      </c>
      <c r="D791" s="525"/>
      <c r="E791" s="525"/>
      <c r="F791" s="37" t="s">
        <v>37</v>
      </c>
      <c r="G791" s="525">
        <v>1344</v>
      </c>
      <c r="H791" s="526"/>
    </row>
    <row r="792" spans="1:8" ht="24.95" customHeight="1" x14ac:dyDescent="0.25">
      <c r="A792" s="509" t="s">
        <v>38</v>
      </c>
      <c r="B792" s="510"/>
      <c r="C792" s="510"/>
      <c r="D792" s="510"/>
      <c r="E792" s="510"/>
      <c r="F792" s="510"/>
      <c r="G792" s="510"/>
      <c r="H792" s="511"/>
    </row>
    <row r="793" spans="1:8" ht="24.95" customHeight="1" x14ac:dyDescent="0.25">
      <c r="A793" s="512" t="s">
        <v>23</v>
      </c>
      <c r="B793" s="504"/>
      <c r="C793" s="504"/>
      <c r="D793" s="504"/>
      <c r="E793" s="504"/>
      <c r="F793" s="504"/>
      <c r="G793" s="504"/>
      <c r="H793" s="505"/>
    </row>
    <row r="794" spans="1:8" ht="24.95" customHeight="1" x14ac:dyDescent="0.25">
      <c r="A794" s="513" t="s">
        <v>0</v>
      </c>
      <c r="B794" s="516" t="s">
        <v>17</v>
      </c>
      <c r="C794" s="519" t="s">
        <v>24</v>
      </c>
      <c r="D794" s="519" t="s">
        <v>39</v>
      </c>
      <c r="E794" s="519" t="s">
        <v>26</v>
      </c>
      <c r="F794" s="519" t="s">
        <v>27</v>
      </c>
      <c r="G794" s="519" t="s">
        <v>28</v>
      </c>
      <c r="H794" s="522" t="s">
        <v>11</v>
      </c>
    </row>
    <row r="795" spans="1:8" ht="24.95" customHeight="1" x14ac:dyDescent="0.25">
      <c r="A795" s="514"/>
      <c r="B795" s="517"/>
      <c r="C795" s="520"/>
      <c r="D795" s="520"/>
      <c r="E795" s="520"/>
      <c r="F795" s="520"/>
      <c r="G795" s="520"/>
      <c r="H795" s="523"/>
    </row>
    <row r="796" spans="1:8" ht="24.95" customHeight="1" x14ac:dyDescent="0.25">
      <c r="A796" s="515"/>
      <c r="B796" s="518"/>
      <c r="C796" s="521"/>
      <c r="D796" s="521"/>
      <c r="E796" s="521"/>
      <c r="F796" s="521"/>
      <c r="G796" s="521"/>
      <c r="H796" s="524"/>
    </row>
    <row r="797" spans="1:8" ht="24.95" customHeight="1" x14ac:dyDescent="0.25">
      <c r="A797" s="101">
        <v>1</v>
      </c>
      <c r="B797" s="40" t="s">
        <v>5</v>
      </c>
      <c r="C797" s="49">
        <v>9.75</v>
      </c>
      <c r="D797" s="41" t="s">
        <v>286</v>
      </c>
      <c r="E797" s="42" t="s">
        <v>286</v>
      </c>
      <c r="F797" s="49">
        <v>76.5</v>
      </c>
      <c r="G797" s="43">
        <f t="shared" ref="G797:G800" si="34">C797+D797+E797+F797</f>
        <v>96.25</v>
      </c>
      <c r="H797" s="102" t="str">
        <f t="shared" ref="H797:H800" si="35">IF(G797&gt;=91,"A1",IF(G797&gt;=81,"A2",IF(G797&gt;=71,"B1",IF(G797&gt;=61,"B2",IF(G797&gt;=51,"C1",IF(G797&gt;=41,"C2",IF(G797&gt;=33,"D","E")))))))</f>
        <v>A1</v>
      </c>
    </row>
    <row r="798" spans="1:8" ht="24.95" customHeight="1" x14ac:dyDescent="0.25">
      <c r="A798" s="101">
        <v>2</v>
      </c>
      <c r="B798" s="40" t="s">
        <v>6</v>
      </c>
      <c r="C798" s="48">
        <v>9.5</v>
      </c>
      <c r="D798" s="46" t="s">
        <v>286</v>
      </c>
      <c r="E798" s="47" t="s">
        <v>286</v>
      </c>
      <c r="F798" s="48">
        <v>69</v>
      </c>
      <c r="G798" s="43">
        <f t="shared" si="34"/>
        <v>88.5</v>
      </c>
      <c r="H798" s="102" t="str">
        <f t="shared" si="35"/>
        <v>A2</v>
      </c>
    </row>
    <row r="799" spans="1:8" ht="24.95" customHeight="1" x14ac:dyDescent="0.25">
      <c r="A799" s="101">
        <v>3</v>
      </c>
      <c r="B799" s="40" t="s">
        <v>7</v>
      </c>
      <c r="C799" s="49">
        <v>9.5</v>
      </c>
      <c r="D799" s="46" t="s">
        <v>286</v>
      </c>
      <c r="E799" s="47" t="s">
        <v>286</v>
      </c>
      <c r="F799" s="49">
        <v>52</v>
      </c>
      <c r="G799" s="43">
        <f t="shared" si="34"/>
        <v>71.5</v>
      </c>
      <c r="H799" s="102" t="str">
        <f t="shared" si="35"/>
        <v>B1</v>
      </c>
    </row>
    <row r="800" spans="1:8" ht="24.95" customHeight="1" x14ac:dyDescent="0.25">
      <c r="A800" s="101">
        <v>4</v>
      </c>
      <c r="B800" s="40" t="s">
        <v>8</v>
      </c>
      <c r="C800" s="48">
        <v>8.5</v>
      </c>
      <c r="D800" s="46" t="s">
        <v>286</v>
      </c>
      <c r="E800" s="47" t="s">
        <v>288</v>
      </c>
      <c r="F800" s="48">
        <v>75.5</v>
      </c>
      <c r="G800" s="43">
        <f t="shared" si="34"/>
        <v>93.5</v>
      </c>
      <c r="H800" s="102" t="str">
        <f t="shared" si="35"/>
        <v>A1</v>
      </c>
    </row>
    <row r="801" spans="1:8" ht="24.95" customHeight="1" x14ac:dyDescent="0.25">
      <c r="A801" s="101">
        <v>5</v>
      </c>
      <c r="B801" s="50" t="s">
        <v>40</v>
      </c>
      <c r="C801" s="48"/>
      <c r="D801" s="46"/>
      <c r="E801" s="47"/>
      <c r="F801" s="48"/>
      <c r="G801" s="43">
        <v>46</v>
      </c>
      <c r="H801" s="102"/>
    </row>
    <row r="802" spans="1:8" ht="24.95" customHeight="1" x14ac:dyDescent="0.25">
      <c r="A802" s="101">
        <v>6</v>
      </c>
      <c r="B802" s="51" t="s">
        <v>294</v>
      </c>
      <c r="C802" s="52"/>
      <c r="D802" s="52"/>
      <c r="E802" s="52"/>
      <c r="F802" s="44" t="s">
        <v>312</v>
      </c>
      <c r="G802" s="43"/>
      <c r="H802" s="102"/>
    </row>
    <row r="803" spans="1:8" ht="24.95" customHeight="1" x14ac:dyDescent="0.25">
      <c r="A803" s="101">
        <v>7</v>
      </c>
      <c r="B803" s="51" t="s">
        <v>295</v>
      </c>
      <c r="C803" s="52"/>
      <c r="D803" s="52"/>
      <c r="E803" s="52"/>
      <c r="F803" s="44" t="s">
        <v>307</v>
      </c>
      <c r="G803" s="43"/>
      <c r="H803" s="102"/>
    </row>
    <row r="804" spans="1:8" ht="24.95" customHeight="1" x14ac:dyDescent="0.25">
      <c r="A804" s="103" t="s">
        <v>2</v>
      </c>
      <c r="B804" s="51"/>
      <c r="C804" s="52"/>
      <c r="D804" s="52"/>
      <c r="E804" s="52"/>
      <c r="F804" s="44"/>
      <c r="G804" s="43">
        <f>SUM(G797:G801)</f>
        <v>395.75</v>
      </c>
      <c r="H804" s="102"/>
    </row>
    <row r="805" spans="1:8" ht="24.95" customHeight="1" x14ac:dyDescent="0.25">
      <c r="A805" s="103" t="s">
        <v>41</v>
      </c>
      <c r="B805" s="51"/>
      <c r="C805" s="52"/>
      <c r="D805" s="52"/>
      <c r="E805" s="52"/>
      <c r="F805" s="44"/>
      <c r="G805" s="111">
        <f>(G804/450)*100</f>
        <v>87.944444444444443</v>
      </c>
      <c r="H805" s="102" t="str">
        <f>IF(G805&gt;=91,"A1",IF(G805&gt;=81,"A2",IF(G805&gt;=71,"B1",IF(G805&gt;=61,"B2",IF(G805&gt;=51,"C1",IF(G805&gt;=41,"C2",IF(G805&gt;=33,"D","E")))))))</f>
        <v>A2</v>
      </c>
    </row>
    <row r="806" spans="1:8" ht="24.95" customHeight="1" x14ac:dyDescent="0.25">
      <c r="A806" s="503" t="s">
        <v>342</v>
      </c>
      <c r="B806" s="504"/>
      <c r="C806" s="504"/>
      <c r="D806" s="504"/>
      <c r="E806" s="504"/>
      <c r="F806" s="504"/>
      <c r="G806" s="504"/>
      <c r="H806" s="505"/>
    </row>
    <row r="807" spans="1:8" ht="24.95" customHeight="1" x14ac:dyDescent="0.25">
      <c r="A807" s="506" t="s">
        <v>250</v>
      </c>
      <c r="B807" s="507"/>
      <c r="C807" s="507"/>
      <c r="D807" s="507"/>
      <c r="E807" s="507"/>
      <c r="F807" s="507"/>
      <c r="G807" s="507"/>
      <c r="H807" s="508"/>
    </row>
    <row r="808" spans="1:8" ht="24.95" customHeight="1" x14ac:dyDescent="0.25">
      <c r="A808" s="491" t="s">
        <v>251</v>
      </c>
      <c r="B808" s="492"/>
      <c r="C808" s="492"/>
      <c r="D808" s="492"/>
      <c r="E808" s="492"/>
      <c r="F808" s="492"/>
      <c r="G808" s="492"/>
      <c r="H808" s="493"/>
    </row>
    <row r="809" spans="1:8" ht="24.95" customHeight="1" x14ac:dyDescent="0.25">
      <c r="A809" s="491" t="s">
        <v>252</v>
      </c>
      <c r="B809" s="492"/>
      <c r="C809" s="492"/>
      <c r="D809" s="492"/>
      <c r="E809" s="492"/>
      <c r="F809" s="502"/>
      <c r="G809" s="494" t="s">
        <v>253</v>
      </c>
      <c r="H809" s="493"/>
    </row>
    <row r="810" spans="1:8" ht="24.95" customHeight="1" x14ac:dyDescent="0.25">
      <c r="A810" s="54" t="s">
        <v>254</v>
      </c>
      <c r="B810" s="55"/>
      <c r="C810" s="56"/>
      <c r="D810" s="57"/>
      <c r="E810" s="57"/>
      <c r="F810" s="58"/>
      <c r="G810" s="495" t="s">
        <v>270</v>
      </c>
      <c r="H810" s="497"/>
    </row>
    <row r="811" spans="1:8" ht="24.95" customHeight="1" x14ac:dyDescent="0.25">
      <c r="A811" s="491" t="s">
        <v>255</v>
      </c>
      <c r="B811" s="492"/>
      <c r="C811" s="492"/>
      <c r="D811" s="492"/>
      <c r="E811" s="492"/>
      <c r="F811" s="492"/>
      <c r="G811" s="492"/>
      <c r="H811" s="493"/>
    </row>
    <row r="812" spans="1:8" ht="24.95" customHeight="1" x14ac:dyDescent="0.25">
      <c r="A812" s="491" t="s">
        <v>252</v>
      </c>
      <c r="B812" s="492"/>
      <c r="C812" s="492"/>
      <c r="D812" s="492"/>
      <c r="E812" s="492"/>
      <c r="F812" s="502"/>
      <c r="G812" s="494" t="s">
        <v>253</v>
      </c>
      <c r="H812" s="493"/>
    </row>
    <row r="813" spans="1:8" ht="24.95" customHeight="1" x14ac:dyDescent="0.25">
      <c r="A813" s="499" t="s">
        <v>256</v>
      </c>
      <c r="B813" s="500"/>
      <c r="C813" s="500"/>
      <c r="D813" s="500"/>
      <c r="E813" s="500"/>
      <c r="F813" s="501"/>
      <c r="G813" s="492" t="s">
        <v>275</v>
      </c>
      <c r="H813" s="493"/>
    </row>
    <row r="814" spans="1:8" ht="24.95" customHeight="1" x14ac:dyDescent="0.25">
      <c r="A814" s="499" t="s">
        <v>257</v>
      </c>
      <c r="B814" s="500"/>
      <c r="C814" s="500"/>
      <c r="D814" s="500"/>
      <c r="E814" s="500"/>
      <c r="F814" s="501"/>
      <c r="G814" s="496" t="s">
        <v>270</v>
      </c>
      <c r="H814" s="497"/>
    </row>
    <row r="815" spans="1:8" ht="24.95" customHeight="1" x14ac:dyDescent="0.25">
      <c r="A815" s="499" t="s">
        <v>258</v>
      </c>
      <c r="B815" s="500"/>
      <c r="C815" s="500"/>
      <c r="D815" s="500"/>
      <c r="E815" s="500"/>
      <c r="F815" s="501"/>
      <c r="G815" s="496" t="s">
        <v>270</v>
      </c>
      <c r="H815" s="497"/>
    </row>
    <row r="816" spans="1:8" ht="24.95" customHeight="1" x14ac:dyDescent="0.25">
      <c r="A816" s="499" t="s">
        <v>259</v>
      </c>
      <c r="B816" s="500"/>
      <c r="C816" s="500"/>
      <c r="D816" s="500"/>
      <c r="E816" s="500"/>
      <c r="F816" s="501"/>
      <c r="G816" s="496" t="s">
        <v>270</v>
      </c>
      <c r="H816" s="497"/>
    </row>
    <row r="817" spans="1:8" ht="24.95" customHeight="1" x14ac:dyDescent="0.25">
      <c r="A817" s="491" t="s">
        <v>260</v>
      </c>
      <c r="B817" s="492"/>
      <c r="C817" s="492"/>
      <c r="D817" s="492"/>
      <c r="E817" s="492"/>
      <c r="F817" s="492"/>
      <c r="G817" s="492"/>
      <c r="H817" s="493"/>
    </row>
    <row r="818" spans="1:8" ht="24.95" customHeight="1" x14ac:dyDescent="0.25">
      <c r="A818" s="491" t="s">
        <v>252</v>
      </c>
      <c r="B818" s="492"/>
      <c r="C818" s="492"/>
      <c r="D818" s="492"/>
      <c r="E818" s="492"/>
      <c r="F818" s="492"/>
      <c r="G818" s="492"/>
      <c r="H818" s="493"/>
    </row>
    <row r="819" spans="1:8" ht="24.95" customHeight="1" x14ac:dyDescent="0.25">
      <c r="A819" s="54" t="s">
        <v>261</v>
      </c>
      <c r="B819" s="494">
        <v>84</v>
      </c>
      <c r="C819" s="492"/>
      <c r="D819" s="492"/>
      <c r="E819" s="492"/>
      <c r="F819" s="492"/>
      <c r="G819" s="492"/>
      <c r="H819" s="493"/>
    </row>
    <row r="820" spans="1:8" ht="24.95" customHeight="1" x14ac:dyDescent="0.25">
      <c r="A820" s="59" t="s">
        <v>48</v>
      </c>
      <c r="B820" s="495"/>
      <c r="C820" s="496"/>
      <c r="D820" s="496"/>
      <c r="E820" s="496"/>
      <c r="F820" s="496"/>
      <c r="G820" s="496"/>
      <c r="H820" s="497"/>
    </row>
    <row r="821" spans="1:8" ht="24.95" customHeight="1" x14ac:dyDescent="0.25">
      <c r="A821" s="498" t="s">
        <v>262</v>
      </c>
      <c r="B821" s="488"/>
      <c r="C821" s="488"/>
      <c r="D821" s="488"/>
      <c r="E821" s="56"/>
      <c r="F821" s="60"/>
      <c r="G821" s="61" t="s">
        <v>263</v>
      </c>
      <c r="H821" s="62"/>
    </row>
    <row r="822" spans="1:8" ht="24.95" customHeight="1" x14ac:dyDescent="0.25">
      <c r="A822" s="63" t="s">
        <v>264</v>
      </c>
      <c r="B822" s="61" t="s">
        <v>11</v>
      </c>
      <c r="C822" s="61" t="s">
        <v>264</v>
      </c>
      <c r="D822" s="61" t="s">
        <v>11</v>
      </c>
      <c r="E822" s="64"/>
      <c r="F822" s="488" t="s">
        <v>265</v>
      </c>
      <c r="G822" s="488"/>
      <c r="H822" s="65" t="s">
        <v>11</v>
      </c>
    </row>
    <row r="823" spans="1:8" ht="24.95" customHeight="1" x14ac:dyDescent="0.25">
      <c r="A823" s="63" t="s">
        <v>266</v>
      </c>
      <c r="B823" s="61" t="s">
        <v>267</v>
      </c>
      <c r="C823" s="61" t="s">
        <v>268</v>
      </c>
      <c r="D823" s="61" t="s">
        <v>269</v>
      </c>
      <c r="E823" s="64"/>
      <c r="F823" s="488">
        <v>3</v>
      </c>
      <c r="G823" s="488"/>
      <c r="H823" s="66" t="s">
        <v>270</v>
      </c>
    </row>
    <row r="824" spans="1:8" ht="24.95" customHeight="1" x14ac:dyDescent="0.25">
      <c r="A824" s="63" t="s">
        <v>271</v>
      </c>
      <c r="B824" s="61" t="s">
        <v>272</v>
      </c>
      <c r="C824" s="61" t="s">
        <v>273</v>
      </c>
      <c r="D824" s="61" t="s">
        <v>274</v>
      </c>
      <c r="E824" s="64"/>
      <c r="F824" s="488">
        <v>2</v>
      </c>
      <c r="G824" s="488"/>
      <c r="H824" s="66" t="s">
        <v>275</v>
      </c>
    </row>
    <row r="825" spans="1:8" ht="24.95" customHeight="1" x14ac:dyDescent="0.25">
      <c r="A825" s="63" t="s">
        <v>276</v>
      </c>
      <c r="B825" s="61" t="s">
        <v>277</v>
      </c>
      <c r="C825" s="61" t="s">
        <v>278</v>
      </c>
      <c r="D825" s="61" t="s">
        <v>279</v>
      </c>
      <c r="E825" s="64"/>
      <c r="F825" s="488">
        <v>1</v>
      </c>
      <c r="G825" s="488"/>
      <c r="H825" s="66" t="s">
        <v>280</v>
      </c>
    </row>
    <row r="826" spans="1:8" ht="24.95" customHeight="1" x14ac:dyDescent="0.25">
      <c r="A826" s="63" t="s">
        <v>281</v>
      </c>
      <c r="B826" s="61" t="s">
        <v>282</v>
      </c>
      <c r="C826" s="67" t="s">
        <v>283</v>
      </c>
      <c r="D826" s="67" t="s">
        <v>284</v>
      </c>
      <c r="E826" s="68"/>
      <c r="F826" s="489"/>
      <c r="G826" s="490"/>
      <c r="H826" s="65"/>
    </row>
    <row r="827" spans="1:8" ht="78.75" customHeight="1" thickBot="1" x14ac:dyDescent="0.3">
      <c r="A827" s="481" t="s">
        <v>293</v>
      </c>
      <c r="B827" s="482"/>
      <c r="C827" s="483" t="s">
        <v>292</v>
      </c>
      <c r="D827" s="484"/>
      <c r="E827" s="484"/>
      <c r="F827" s="485"/>
      <c r="G827" s="486" t="s">
        <v>42</v>
      </c>
      <c r="H827" s="487"/>
    </row>
    <row r="828" spans="1:8" ht="24.95" customHeight="1" thickBot="1" x14ac:dyDescent="0.3"/>
    <row r="829" spans="1:8" ht="24.95" customHeight="1" x14ac:dyDescent="0.25">
      <c r="A829" s="532" t="s">
        <v>54</v>
      </c>
      <c r="B829" s="533"/>
      <c r="C829" s="533"/>
      <c r="D829" s="533"/>
      <c r="E829" s="533"/>
      <c r="F829" s="533"/>
      <c r="G829" s="533"/>
      <c r="H829" s="534"/>
    </row>
    <row r="830" spans="1:8" ht="24.95" customHeight="1" x14ac:dyDescent="0.25">
      <c r="A830" s="529" t="s">
        <v>12</v>
      </c>
      <c r="B830" s="530"/>
      <c r="C830" s="530"/>
      <c r="D830" s="530"/>
      <c r="E830" s="530"/>
      <c r="F830" s="530"/>
      <c r="G830" s="530"/>
      <c r="H830" s="531"/>
    </row>
    <row r="831" spans="1:8" ht="24.95" customHeight="1" x14ac:dyDescent="0.25">
      <c r="A831" s="529" t="s">
        <v>13</v>
      </c>
      <c r="B831" s="530"/>
      <c r="C831" s="530"/>
      <c r="D831" s="530"/>
      <c r="E831" s="530"/>
      <c r="F831" s="530"/>
      <c r="G831" s="530"/>
      <c r="H831" s="531"/>
    </row>
    <row r="832" spans="1:8" ht="24.95" customHeight="1" x14ac:dyDescent="0.25">
      <c r="A832" s="529" t="s">
        <v>33</v>
      </c>
      <c r="B832" s="530"/>
      <c r="C832" s="530"/>
      <c r="D832" s="530"/>
      <c r="E832" s="530"/>
      <c r="F832" s="530"/>
      <c r="G832" s="530"/>
      <c r="H832" s="531"/>
    </row>
    <row r="833" spans="1:8" ht="24.95" customHeight="1" x14ac:dyDescent="0.25">
      <c r="A833" s="529" t="s">
        <v>60</v>
      </c>
      <c r="B833" s="530"/>
      <c r="C833" s="530"/>
      <c r="D833" s="530"/>
      <c r="E833" s="530"/>
      <c r="F833" s="530"/>
      <c r="G833" s="530"/>
      <c r="H833" s="531"/>
    </row>
    <row r="834" spans="1:8" ht="24.95" customHeight="1" x14ac:dyDescent="0.25">
      <c r="A834" s="527" t="s">
        <v>15</v>
      </c>
      <c r="B834" s="528"/>
      <c r="C834" s="525"/>
      <c r="D834" s="525"/>
      <c r="E834" s="525"/>
      <c r="F834" s="37"/>
      <c r="G834" s="525"/>
      <c r="H834" s="526"/>
    </row>
    <row r="835" spans="1:8" ht="24.95" customHeight="1" x14ac:dyDescent="0.25">
      <c r="A835" s="527" t="s">
        <v>1</v>
      </c>
      <c r="B835" s="528"/>
      <c r="C835" s="525" t="str">
        <f>'RC PA I'!$B$368</f>
        <v>VIDHYUT SINGH MANHAS</v>
      </c>
      <c r="D835" s="525"/>
      <c r="E835" s="525"/>
      <c r="F835" s="38" t="s">
        <v>34</v>
      </c>
      <c r="G835" s="525">
        <v>19</v>
      </c>
      <c r="H835" s="526"/>
    </row>
    <row r="836" spans="1:8" ht="24.95" customHeight="1" x14ac:dyDescent="0.25">
      <c r="A836" s="104" t="s">
        <v>35</v>
      </c>
      <c r="B836" s="70"/>
      <c r="C836" s="525" t="str">
        <f>'RC PA I'!$E$369</f>
        <v>SUSHEEL SINGH MANHAS</v>
      </c>
      <c r="D836" s="525"/>
      <c r="E836" s="525"/>
      <c r="F836" s="37"/>
      <c r="G836" s="525"/>
      <c r="H836" s="526"/>
    </row>
    <row r="837" spans="1:8" ht="24.95" customHeight="1" x14ac:dyDescent="0.25">
      <c r="A837" s="104" t="s">
        <v>36</v>
      </c>
      <c r="B837" s="37"/>
      <c r="C837" s="525" t="str">
        <f>'RC PA I'!$B$369</f>
        <v>SHEEWALI PATHANIA</v>
      </c>
      <c r="D837" s="525"/>
      <c r="E837" s="525"/>
      <c r="F837" s="37" t="s">
        <v>37</v>
      </c>
      <c r="G837" s="525">
        <v>1329</v>
      </c>
      <c r="H837" s="526"/>
    </row>
    <row r="838" spans="1:8" ht="24.95" customHeight="1" x14ac:dyDescent="0.25">
      <c r="A838" s="509" t="s">
        <v>38</v>
      </c>
      <c r="B838" s="510"/>
      <c r="C838" s="510"/>
      <c r="D838" s="510"/>
      <c r="E838" s="510"/>
      <c r="F838" s="510"/>
      <c r="G838" s="510"/>
      <c r="H838" s="511"/>
    </row>
    <row r="839" spans="1:8" ht="24.95" customHeight="1" x14ac:dyDescent="0.25">
      <c r="A839" s="512" t="s">
        <v>23</v>
      </c>
      <c r="B839" s="504"/>
      <c r="C839" s="504"/>
      <c r="D839" s="504"/>
      <c r="E839" s="504"/>
      <c r="F839" s="504"/>
      <c r="G839" s="504"/>
      <c r="H839" s="505"/>
    </row>
    <row r="840" spans="1:8" ht="24.95" customHeight="1" x14ac:dyDescent="0.25">
      <c r="A840" s="513" t="s">
        <v>0</v>
      </c>
      <c r="B840" s="516" t="s">
        <v>17</v>
      </c>
      <c r="C840" s="519" t="s">
        <v>24</v>
      </c>
      <c r="D840" s="519" t="s">
        <v>39</v>
      </c>
      <c r="E840" s="519" t="s">
        <v>26</v>
      </c>
      <c r="F840" s="519" t="s">
        <v>27</v>
      </c>
      <c r="G840" s="519" t="s">
        <v>28</v>
      </c>
      <c r="H840" s="522" t="s">
        <v>11</v>
      </c>
    </row>
    <row r="841" spans="1:8" ht="24.95" customHeight="1" x14ac:dyDescent="0.25">
      <c r="A841" s="514"/>
      <c r="B841" s="517"/>
      <c r="C841" s="520"/>
      <c r="D841" s="520"/>
      <c r="E841" s="520"/>
      <c r="F841" s="520"/>
      <c r="G841" s="520"/>
      <c r="H841" s="523"/>
    </row>
    <row r="842" spans="1:8" ht="24.95" customHeight="1" x14ac:dyDescent="0.25">
      <c r="A842" s="515"/>
      <c r="B842" s="518"/>
      <c r="C842" s="521"/>
      <c r="D842" s="521"/>
      <c r="E842" s="521"/>
      <c r="F842" s="521"/>
      <c r="G842" s="521"/>
      <c r="H842" s="524"/>
    </row>
    <row r="843" spans="1:8" ht="24.95" customHeight="1" x14ac:dyDescent="0.25">
      <c r="A843" s="101">
        <v>1</v>
      </c>
      <c r="B843" s="40" t="s">
        <v>5</v>
      </c>
      <c r="C843" s="49">
        <v>7.75</v>
      </c>
      <c r="D843" s="41" t="s">
        <v>287</v>
      </c>
      <c r="E843" s="42" t="s">
        <v>287</v>
      </c>
      <c r="F843" s="49">
        <v>62.5</v>
      </c>
      <c r="G843" s="43">
        <f t="shared" ref="G843:G846" si="36">C843+D843+E843+F843</f>
        <v>78.25</v>
      </c>
      <c r="H843" s="102" t="str">
        <f t="shared" ref="H843:H846" si="37">IF(G843&gt;=91,"A1",IF(G843&gt;=81,"A2",IF(G843&gt;=71,"B1",IF(G843&gt;=61,"B2",IF(G843&gt;=51,"C1",IF(G843&gt;=41,"C2",IF(G843&gt;=33,"D","E")))))))</f>
        <v>B1</v>
      </c>
    </row>
    <row r="844" spans="1:8" ht="24.95" customHeight="1" x14ac:dyDescent="0.25">
      <c r="A844" s="101">
        <v>2</v>
      </c>
      <c r="B844" s="40" t="s">
        <v>6</v>
      </c>
      <c r="C844" s="48">
        <v>9.25</v>
      </c>
      <c r="D844" s="46" t="s">
        <v>287</v>
      </c>
      <c r="E844" s="47" t="s">
        <v>290</v>
      </c>
      <c r="F844" s="48">
        <v>37</v>
      </c>
      <c r="G844" s="43">
        <f t="shared" si="36"/>
        <v>52.75</v>
      </c>
      <c r="H844" s="102" t="str">
        <f t="shared" si="37"/>
        <v>C1</v>
      </c>
    </row>
    <row r="845" spans="1:8" ht="24.95" customHeight="1" x14ac:dyDescent="0.25">
      <c r="A845" s="101">
        <v>3</v>
      </c>
      <c r="B845" s="40" t="s">
        <v>7</v>
      </c>
      <c r="C845" s="49">
        <v>8.25</v>
      </c>
      <c r="D845" s="46" t="s">
        <v>287</v>
      </c>
      <c r="E845" s="47" t="s">
        <v>291</v>
      </c>
      <c r="F845" s="49">
        <v>47</v>
      </c>
      <c r="G845" s="43">
        <f t="shared" si="36"/>
        <v>61.25</v>
      </c>
      <c r="H845" s="102" t="str">
        <f t="shared" si="37"/>
        <v>B2</v>
      </c>
    </row>
    <row r="846" spans="1:8" ht="24.95" customHeight="1" x14ac:dyDescent="0.25">
      <c r="A846" s="101">
        <v>4</v>
      </c>
      <c r="B846" s="40" t="s">
        <v>8</v>
      </c>
      <c r="C846" s="48">
        <v>8</v>
      </c>
      <c r="D846" s="46" t="s">
        <v>289</v>
      </c>
      <c r="E846" s="47" t="s">
        <v>287</v>
      </c>
      <c r="F846" s="48"/>
      <c r="G846" s="43">
        <f t="shared" si="36"/>
        <v>15.5</v>
      </c>
      <c r="H846" s="102" t="str">
        <f t="shared" si="37"/>
        <v>E</v>
      </c>
    </row>
    <row r="847" spans="1:8" ht="24.95" customHeight="1" x14ac:dyDescent="0.25">
      <c r="A847" s="101">
        <v>5</v>
      </c>
      <c r="B847" s="50" t="s">
        <v>40</v>
      </c>
      <c r="C847" s="48"/>
      <c r="D847" s="46"/>
      <c r="E847" s="47"/>
      <c r="F847" s="48"/>
      <c r="G847" s="111">
        <v>42</v>
      </c>
      <c r="H847" s="102"/>
    </row>
    <row r="848" spans="1:8" ht="24.95" customHeight="1" x14ac:dyDescent="0.25">
      <c r="A848" s="101">
        <v>6</v>
      </c>
      <c r="B848" s="51" t="s">
        <v>294</v>
      </c>
      <c r="C848" s="52"/>
      <c r="D848" s="52"/>
      <c r="E848" s="52"/>
      <c r="F848" s="44"/>
      <c r="G848" s="43"/>
      <c r="H848" s="102"/>
    </row>
    <row r="849" spans="1:8" ht="24.95" customHeight="1" x14ac:dyDescent="0.25">
      <c r="A849" s="101">
        <v>7</v>
      </c>
      <c r="B849" s="51" t="s">
        <v>295</v>
      </c>
      <c r="C849" s="52"/>
      <c r="D849" s="52"/>
      <c r="E849" s="52"/>
      <c r="F849" s="44" t="s">
        <v>322</v>
      </c>
      <c r="G849" s="43"/>
      <c r="H849" s="102"/>
    </row>
    <row r="850" spans="1:8" ht="24.95" customHeight="1" x14ac:dyDescent="0.25">
      <c r="A850" s="103" t="s">
        <v>2</v>
      </c>
      <c r="B850" s="51"/>
      <c r="C850" s="52"/>
      <c r="D850" s="52"/>
      <c r="E850" s="52"/>
      <c r="F850" s="44"/>
      <c r="G850" s="43">
        <f>SUM(G843:G847)</f>
        <v>249.75</v>
      </c>
      <c r="H850" s="102"/>
    </row>
    <row r="851" spans="1:8" ht="24.95" customHeight="1" x14ac:dyDescent="0.25">
      <c r="A851" s="103" t="s">
        <v>41</v>
      </c>
      <c r="B851" s="51"/>
      <c r="C851" s="52"/>
      <c r="D851" s="52"/>
      <c r="E851" s="52"/>
      <c r="F851" s="44"/>
      <c r="G851" s="111">
        <f>(G850/450)*100</f>
        <v>55.500000000000007</v>
      </c>
      <c r="H851" s="102" t="str">
        <f>IF(G851&gt;=91,"A1",IF(G851&gt;=81,"A2",IF(G851&gt;=71,"B1",IF(G851&gt;=61,"B2",IF(G851&gt;=51,"C1",IF(G851&gt;=41,"C2",IF(G851&gt;=33,"D","E")))))))</f>
        <v>C1</v>
      </c>
    </row>
    <row r="852" spans="1:8" ht="24.95" customHeight="1" x14ac:dyDescent="0.25">
      <c r="A852" s="503" t="s">
        <v>343</v>
      </c>
      <c r="B852" s="504"/>
      <c r="C852" s="504"/>
      <c r="D852" s="504"/>
      <c r="E852" s="504"/>
      <c r="F852" s="504"/>
      <c r="G852" s="504"/>
      <c r="H852" s="505"/>
    </row>
    <row r="853" spans="1:8" ht="24.95" customHeight="1" x14ac:dyDescent="0.25">
      <c r="A853" s="506" t="s">
        <v>250</v>
      </c>
      <c r="B853" s="507"/>
      <c r="C853" s="507"/>
      <c r="D853" s="507"/>
      <c r="E853" s="507"/>
      <c r="F853" s="507"/>
      <c r="G853" s="507"/>
      <c r="H853" s="508"/>
    </row>
    <row r="854" spans="1:8" ht="24.95" customHeight="1" x14ac:dyDescent="0.25">
      <c r="A854" s="491" t="s">
        <v>251</v>
      </c>
      <c r="B854" s="492"/>
      <c r="C854" s="492"/>
      <c r="D854" s="492"/>
      <c r="E854" s="492"/>
      <c r="F854" s="492"/>
      <c r="G854" s="492"/>
      <c r="H854" s="493"/>
    </row>
    <row r="855" spans="1:8" ht="24.95" customHeight="1" x14ac:dyDescent="0.25">
      <c r="A855" s="491" t="s">
        <v>252</v>
      </c>
      <c r="B855" s="492"/>
      <c r="C855" s="492"/>
      <c r="D855" s="492"/>
      <c r="E855" s="492"/>
      <c r="F855" s="502"/>
      <c r="G855" s="494" t="s">
        <v>253</v>
      </c>
      <c r="H855" s="493"/>
    </row>
    <row r="856" spans="1:8" ht="24.95" customHeight="1" x14ac:dyDescent="0.25">
      <c r="A856" s="54" t="s">
        <v>254</v>
      </c>
      <c r="B856" s="55"/>
      <c r="C856" s="56"/>
      <c r="D856" s="57"/>
      <c r="E856" s="57"/>
      <c r="F856" s="58"/>
      <c r="G856" s="495" t="s">
        <v>270</v>
      </c>
      <c r="H856" s="497"/>
    </row>
    <row r="857" spans="1:8" ht="24.95" customHeight="1" x14ac:dyDescent="0.25">
      <c r="A857" s="491" t="s">
        <v>255</v>
      </c>
      <c r="B857" s="492"/>
      <c r="C857" s="492"/>
      <c r="D857" s="492"/>
      <c r="E857" s="492"/>
      <c r="F857" s="492"/>
      <c r="G857" s="492"/>
      <c r="H857" s="493"/>
    </row>
    <row r="858" spans="1:8" ht="24.95" customHeight="1" x14ac:dyDescent="0.25">
      <c r="A858" s="491" t="s">
        <v>252</v>
      </c>
      <c r="B858" s="492"/>
      <c r="C858" s="492"/>
      <c r="D858" s="492"/>
      <c r="E858" s="492"/>
      <c r="F858" s="502"/>
      <c r="G858" s="494" t="s">
        <v>253</v>
      </c>
      <c r="H858" s="493"/>
    </row>
    <row r="859" spans="1:8" ht="24.95" customHeight="1" x14ac:dyDescent="0.25">
      <c r="A859" s="499" t="s">
        <v>256</v>
      </c>
      <c r="B859" s="500"/>
      <c r="C859" s="500"/>
      <c r="D859" s="500"/>
      <c r="E859" s="500"/>
      <c r="F859" s="501"/>
      <c r="G859" s="492" t="s">
        <v>275</v>
      </c>
      <c r="H859" s="493"/>
    </row>
    <row r="860" spans="1:8" ht="24.95" customHeight="1" x14ac:dyDescent="0.25">
      <c r="A860" s="499" t="s">
        <v>257</v>
      </c>
      <c r="B860" s="500"/>
      <c r="C860" s="500"/>
      <c r="D860" s="500"/>
      <c r="E860" s="500"/>
      <c r="F860" s="501"/>
      <c r="G860" s="496" t="s">
        <v>270</v>
      </c>
      <c r="H860" s="497"/>
    </row>
    <row r="861" spans="1:8" ht="24.95" customHeight="1" x14ac:dyDescent="0.25">
      <c r="A861" s="499" t="s">
        <v>258</v>
      </c>
      <c r="B861" s="500"/>
      <c r="C861" s="500"/>
      <c r="D861" s="500"/>
      <c r="E861" s="500"/>
      <c r="F861" s="501"/>
      <c r="G861" s="496" t="s">
        <v>270</v>
      </c>
      <c r="H861" s="497"/>
    </row>
    <row r="862" spans="1:8" ht="24.95" customHeight="1" x14ac:dyDescent="0.25">
      <c r="A862" s="499" t="s">
        <v>259</v>
      </c>
      <c r="B862" s="500"/>
      <c r="C862" s="500"/>
      <c r="D862" s="500"/>
      <c r="E862" s="500"/>
      <c r="F862" s="501"/>
      <c r="G862" s="496" t="s">
        <v>270</v>
      </c>
      <c r="H862" s="497"/>
    </row>
    <row r="863" spans="1:8" ht="24.95" customHeight="1" x14ac:dyDescent="0.25">
      <c r="A863" s="491" t="s">
        <v>260</v>
      </c>
      <c r="B863" s="492"/>
      <c r="C863" s="492"/>
      <c r="D863" s="492"/>
      <c r="E863" s="492"/>
      <c r="F863" s="492"/>
      <c r="G863" s="492"/>
      <c r="H863" s="493"/>
    </row>
    <row r="864" spans="1:8" ht="24.95" customHeight="1" x14ac:dyDescent="0.25">
      <c r="A864" s="491" t="s">
        <v>252</v>
      </c>
      <c r="B864" s="492"/>
      <c r="C864" s="492"/>
      <c r="D864" s="492"/>
      <c r="E864" s="492"/>
      <c r="F864" s="492"/>
      <c r="G864" s="492"/>
      <c r="H864" s="493"/>
    </row>
    <row r="865" spans="1:8" ht="24.95" customHeight="1" x14ac:dyDescent="0.25">
      <c r="A865" s="54" t="s">
        <v>261</v>
      </c>
      <c r="B865" s="494">
        <v>82</v>
      </c>
      <c r="C865" s="492"/>
      <c r="D865" s="492"/>
      <c r="E865" s="492"/>
      <c r="F865" s="492"/>
      <c r="G865" s="492"/>
      <c r="H865" s="493"/>
    </row>
    <row r="866" spans="1:8" ht="24.95" customHeight="1" x14ac:dyDescent="0.25">
      <c r="A866" s="59" t="s">
        <v>48</v>
      </c>
      <c r="B866" s="495"/>
      <c r="C866" s="496"/>
      <c r="D866" s="496"/>
      <c r="E866" s="496"/>
      <c r="F866" s="496"/>
      <c r="G866" s="496"/>
      <c r="H866" s="497"/>
    </row>
    <row r="867" spans="1:8" ht="24.95" customHeight="1" x14ac:dyDescent="0.25">
      <c r="A867" s="498" t="s">
        <v>262</v>
      </c>
      <c r="B867" s="488"/>
      <c r="C867" s="488"/>
      <c r="D867" s="488"/>
      <c r="E867" s="56"/>
      <c r="F867" s="60"/>
      <c r="G867" s="61" t="s">
        <v>263</v>
      </c>
      <c r="H867" s="62"/>
    </row>
    <row r="868" spans="1:8" ht="24.95" customHeight="1" x14ac:dyDescent="0.25">
      <c r="A868" s="63" t="s">
        <v>264</v>
      </c>
      <c r="B868" s="61" t="s">
        <v>11</v>
      </c>
      <c r="C868" s="61" t="s">
        <v>264</v>
      </c>
      <c r="D868" s="61" t="s">
        <v>11</v>
      </c>
      <c r="E868" s="64"/>
      <c r="F868" s="488" t="s">
        <v>265</v>
      </c>
      <c r="G868" s="488"/>
      <c r="H868" s="65" t="s">
        <v>11</v>
      </c>
    </row>
    <row r="869" spans="1:8" ht="24.95" customHeight="1" x14ac:dyDescent="0.25">
      <c r="A869" s="63" t="s">
        <v>266</v>
      </c>
      <c r="B869" s="61" t="s">
        <v>267</v>
      </c>
      <c r="C869" s="61" t="s">
        <v>268</v>
      </c>
      <c r="D869" s="61" t="s">
        <v>269</v>
      </c>
      <c r="E869" s="64"/>
      <c r="F869" s="488">
        <v>3</v>
      </c>
      <c r="G869" s="488"/>
      <c r="H869" s="66" t="s">
        <v>270</v>
      </c>
    </row>
    <row r="870" spans="1:8" ht="24.95" customHeight="1" x14ac:dyDescent="0.25">
      <c r="A870" s="63" t="s">
        <v>271</v>
      </c>
      <c r="B870" s="61" t="s">
        <v>272</v>
      </c>
      <c r="C870" s="61" t="s">
        <v>273</v>
      </c>
      <c r="D870" s="61" t="s">
        <v>274</v>
      </c>
      <c r="E870" s="64"/>
      <c r="F870" s="488">
        <v>2</v>
      </c>
      <c r="G870" s="488"/>
      <c r="H870" s="66" t="s">
        <v>275</v>
      </c>
    </row>
    <row r="871" spans="1:8" ht="24.95" customHeight="1" x14ac:dyDescent="0.25">
      <c r="A871" s="63" t="s">
        <v>276</v>
      </c>
      <c r="B871" s="61" t="s">
        <v>277</v>
      </c>
      <c r="C871" s="61" t="s">
        <v>278</v>
      </c>
      <c r="D871" s="61" t="s">
        <v>279</v>
      </c>
      <c r="E871" s="64"/>
      <c r="F871" s="488">
        <v>1</v>
      </c>
      <c r="G871" s="488"/>
      <c r="H871" s="66" t="s">
        <v>280</v>
      </c>
    </row>
    <row r="872" spans="1:8" ht="24.95" customHeight="1" x14ac:dyDescent="0.25">
      <c r="A872" s="63" t="s">
        <v>281</v>
      </c>
      <c r="B872" s="61" t="s">
        <v>282</v>
      </c>
      <c r="C872" s="67" t="s">
        <v>283</v>
      </c>
      <c r="D872" s="67" t="s">
        <v>284</v>
      </c>
      <c r="E872" s="68"/>
      <c r="F872" s="489"/>
      <c r="G872" s="490"/>
      <c r="H872" s="65"/>
    </row>
    <row r="873" spans="1:8" ht="74.25" customHeight="1" thickBot="1" x14ac:dyDescent="0.3">
      <c r="A873" s="481" t="s">
        <v>293</v>
      </c>
      <c r="B873" s="482"/>
      <c r="C873" s="483" t="s">
        <v>292</v>
      </c>
      <c r="D873" s="484"/>
      <c r="E873" s="484"/>
      <c r="F873" s="485"/>
      <c r="G873" s="486" t="s">
        <v>42</v>
      </c>
      <c r="H873" s="487"/>
    </row>
    <row r="874" spans="1:8" ht="24.95" customHeight="1" thickBot="1" x14ac:dyDescent="0.3"/>
    <row r="875" spans="1:8" ht="24.95" customHeight="1" x14ac:dyDescent="0.25">
      <c r="A875" s="532" t="s">
        <v>54</v>
      </c>
      <c r="B875" s="533"/>
      <c r="C875" s="533"/>
      <c r="D875" s="533"/>
      <c r="E875" s="533"/>
      <c r="F875" s="533"/>
      <c r="G875" s="533"/>
      <c r="H875" s="534"/>
    </row>
    <row r="876" spans="1:8" ht="24.95" customHeight="1" x14ac:dyDescent="0.25">
      <c r="A876" s="529" t="s">
        <v>12</v>
      </c>
      <c r="B876" s="530"/>
      <c r="C876" s="530"/>
      <c r="D876" s="530"/>
      <c r="E876" s="530"/>
      <c r="F876" s="530"/>
      <c r="G876" s="530"/>
      <c r="H876" s="531"/>
    </row>
    <row r="877" spans="1:8" ht="24.95" customHeight="1" x14ac:dyDescent="0.25">
      <c r="A877" s="529" t="s">
        <v>13</v>
      </c>
      <c r="B877" s="530"/>
      <c r="C877" s="530"/>
      <c r="D877" s="530"/>
      <c r="E877" s="530"/>
      <c r="F877" s="530"/>
      <c r="G877" s="530"/>
      <c r="H877" s="531"/>
    </row>
    <row r="878" spans="1:8" ht="24.95" customHeight="1" x14ac:dyDescent="0.25">
      <c r="A878" s="529" t="s">
        <v>33</v>
      </c>
      <c r="B878" s="530"/>
      <c r="C878" s="530"/>
      <c r="D878" s="530"/>
      <c r="E878" s="530"/>
      <c r="F878" s="530"/>
      <c r="G878" s="530"/>
      <c r="H878" s="531"/>
    </row>
    <row r="879" spans="1:8" ht="24.95" customHeight="1" x14ac:dyDescent="0.25">
      <c r="A879" s="529" t="s">
        <v>60</v>
      </c>
      <c r="B879" s="530"/>
      <c r="C879" s="530"/>
      <c r="D879" s="530"/>
      <c r="E879" s="530"/>
      <c r="F879" s="530"/>
      <c r="G879" s="530"/>
      <c r="H879" s="531"/>
    </row>
    <row r="880" spans="1:8" ht="24.95" customHeight="1" x14ac:dyDescent="0.25">
      <c r="A880" s="527" t="s">
        <v>15</v>
      </c>
      <c r="B880" s="528"/>
      <c r="C880" s="525" t="s">
        <v>199</v>
      </c>
      <c r="D880" s="525"/>
      <c r="E880" s="525"/>
      <c r="F880" s="37"/>
      <c r="G880" s="525"/>
      <c r="H880" s="526"/>
    </row>
    <row r="881" spans="1:8" ht="24.95" customHeight="1" x14ac:dyDescent="0.25">
      <c r="A881" s="527" t="s">
        <v>1</v>
      </c>
      <c r="B881" s="528"/>
      <c r="C881" s="525" t="str">
        <f>'RC PA I'!$B$388</f>
        <v>VIHAN SHARMA</v>
      </c>
      <c r="D881" s="525"/>
      <c r="E881" s="525"/>
      <c r="F881" s="38" t="s">
        <v>34</v>
      </c>
      <c r="G881" s="525">
        <v>20</v>
      </c>
      <c r="H881" s="526"/>
    </row>
    <row r="882" spans="1:8" ht="24.95" customHeight="1" x14ac:dyDescent="0.25">
      <c r="A882" s="104" t="s">
        <v>35</v>
      </c>
      <c r="B882" s="70"/>
      <c r="C882" s="525" t="str">
        <f>'RC PA I'!$E$389</f>
        <v>AMIT SHARMA</v>
      </c>
      <c r="D882" s="525"/>
      <c r="E882" s="525"/>
      <c r="F882" s="37"/>
      <c r="G882" s="525"/>
      <c r="H882" s="526"/>
    </row>
    <row r="883" spans="1:8" ht="24.95" customHeight="1" x14ac:dyDescent="0.25">
      <c r="A883" s="104" t="s">
        <v>36</v>
      </c>
      <c r="B883" s="37"/>
      <c r="C883" s="525" t="str">
        <f>'RC PA I'!$B$389</f>
        <v>BANDHANA SHARMA</v>
      </c>
      <c r="D883" s="525"/>
      <c r="E883" s="525"/>
      <c r="F883" s="37" t="s">
        <v>37</v>
      </c>
      <c r="G883" s="525">
        <v>1339</v>
      </c>
      <c r="H883" s="526"/>
    </row>
    <row r="884" spans="1:8" ht="24.95" customHeight="1" x14ac:dyDescent="0.25">
      <c r="A884" s="509" t="s">
        <v>38</v>
      </c>
      <c r="B884" s="510"/>
      <c r="C884" s="510"/>
      <c r="D884" s="510"/>
      <c r="E884" s="510"/>
      <c r="F884" s="510"/>
      <c r="G884" s="510"/>
      <c r="H884" s="511"/>
    </row>
    <row r="885" spans="1:8" ht="24.95" customHeight="1" x14ac:dyDescent="0.25">
      <c r="A885" s="512" t="s">
        <v>23</v>
      </c>
      <c r="B885" s="504"/>
      <c r="C885" s="504"/>
      <c r="D885" s="504"/>
      <c r="E885" s="504"/>
      <c r="F885" s="504"/>
      <c r="G885" s="504"/>
      <c r="H885" s="505"/>
    </row>
    <row r="886" spans="1:8" ht="24.95" customHeight="1" x14ac:dyDescent="0.25">
      <c r="A886" s="513" t="s">
        <v>0</v>
      </c>
      <c r="B886" s="516" t="s">
        <v>17</v>
      </c>
      <c r="C886" s="519" t="s">
        <v>24</v>
      </c>
      <c r="D886" s="519" t="s">
        <v>39</v>
      </c>
      <c r="E886" s="519" t="s">
        <v>26</v>
      </c>
      <c r="F886" s="519" t="s">
        <v>27</v>
      </c>
      <c r="G886" s="519" t="s">
        <v>28</v>
      </c>
      <c r="H886" s="522" t="s">
        <v>11</v>
      </c>
    </row>
    <row r="887" spans="1:8" ht="24.95" customHeight="1" x14ac:dyDescent="0.25">
      <c r="A887" s="514"/>
      <c r="B887" s="517"/>
      <c r="C887" s="520"/>
      <c r="D887" s="520"/>
      <c r="E887" s="520"/>
      <c r="F887" s="520"/>
      <c r="G887" s="520"/>
      <c r="H887" s="523"/>
    </row>
    <row r="888" spans="1:8" ht="24.95" customHeight="1" x14ac:dyDescent="0.25">
      <c r="A888" s="515"/>
      <c r="B888" s="518"/>
      <c r="C888" s="521"/>
      <c r="D888" s="521"/>
      <c r="E888" s="521"/>
      <c r="F888" s="521"/>
      <c r="G888" s="521"/>
      <c r="H888" s="524"/>
    </row>
    <row r="889" spans="1:8" ht="24.95" customHeight="1" x14ac:dyDescent="0.25">
      <c r="A889" s="101">
        <v>1</v>
      </c>
      <c r="B889" s="40" t="s">
        <v>5</v>
      </c>
      <c r="C889" s="49">
        <v>9</v>
      </c>
      <c r="D889" s="41" t="s">
        <v>286</v>
      </c>
      <c r="E889" s="42" t="s">
        <v>286</v>
      </c>
      <c r="F889" s="49">
        <v>62</v>
      </c>
      <c r="G889" s="43">
        <f t="shared" ref="G889:G892" si="38">C889+D889+E889+F889</f>
        <v>81</v>
      </c>
      <c r="H889" s="102" t="str">
        <f t="shared" ref="H889:H892" si="39">IF(G889&gt;=91,"A1",IF(G889&gt;=81,"A2",IF(G889&gt;=71,"B1",IF(G889&gt;=61,"B2",IF(G889&gt;=51,"C1",IF(G889&gt;=41,"C2",IF(G889&gt;=33,"D","E")))))))</f>
        <v>A2</v>
      </c>
    </row>
    <row r="890" spans="1:8" ht="24.95" customHeight="1" x14ac:dyDescent="0.25">
      <c r="A890" s="101">
        <v>2</v>
      </c>
      <c r="B890" s="40" t="s">
        <v>6</v>
      </c>
      <c r="C890" s="48">
        <v>9.5</v>
      </c>
      <c r="D890" s="46" t="s">
        <v>286</v>
      </c>
      <c r="E890" s="47" t="s">
        <v>286</v>
      </c>
      <c r="F890" s="48">
        <v>68</v>
      </c>
      <c r="G890" s="43">
        <f t="shared" si="38"/>
        <v>87.5</v>
      </c>
      <c r="H890" s="102" t="str">
        <f t="shared" si="39"/>
        <v>A2</v>
      </c>
    </row>
    <row r="891" spans="1:8" ht="24.95" customHeight="1" x14ac:dyDescent="0.25">
      <c r="A891" s="101">
        <v>3</v>
      </c>
      <c r="B891" s="40" t="s">
        <v>7</v>
      </c>
      <c r="C891" s="49">
        <v>8.75</v>
      </c>
      <c r="D891" s="46" t="s">
        <v>286</v>
      </c>
      <c r="E891" s="47" t="s">
        <v>286</v>
      </c>
      <c r="F891" s="49">
        <v>73</v>
      </c>
      <c r="G891" s="43">
        <f t="shared" si="38"/>
        <v>91.75</v>
      </c>
      <c r="H891" s="102" t="str">
        <f t="shared" si="39"/>
        <v>A1</v>
      </c>
    </row>
    <row r="892" spans="1:8" ht="24.95" customHeight="1" x14ac:dyDescent="0.25">
      <c r="A892" s="101">
        <v>4</v>
      </c>
      <c r="B892" s="40" t="s">
        <v>8</v>
      </c>
      <c r="C892" s="48">
        <v>8.5</v>
      </c>
      <c r="D892" s="46" t="s">
        <v>287</v>
      </c>
      <c r="E892" s="47" t="s">
        <v>287</v>
      </c>
      <c r="F892" s="48">
        <v>69</v>
      </c>
      <c r="G892" s="43">
        <f t="shared" si="38"/>
        <v>85.5</v>
      </c>
      <c r="H892" s="102" t="str">
        <f t="shared" si="39"/>
        <v>A2</v>
      </c>
    </row>
    <row r="893" spans="1:8" ht="24.95" customHeight="1" x14ac:dyDescent="0.25">
      <c r="A893" s="101">
        <v>5</v>
      </c>
      <c r="B893" s="50" t="s">
        <v>40</v>
      </c>
      <c r="C893" s="48"/>
      <c r="D893" s="46"/>
      <c r="E893" s="47"/>
      <c r="F893" s="48"/>
      <c r="G893" s="43">
        <v>45.5</v>
      </c>
      <c r="H893" s="102"/>
    </row>
    <row r="894" spans="1:8" ht="24.95" customHeight="1" x14ac:dyDescent="0.25">
      <c r="A894" s="101">
        <v>6</v>
      </c>
      <c r="B894" s="51" t="s">
        <v>294</v>
      </c>
      <c r="C894" s="52"/>
      <c r="D894" s="52"/>
      <c r="E894" s="52"/>
      <c r="F894" s="44" t="s">
        <v>324</v>
      </c>
      <c r="G894" s="43"/>
      <c r="H894" s="102"/>
    </row>
    <row r="895" spans="1:8" ht="24.95" customHeight="1" x14ac:dyDescent="0.25">
      <c r="A895" s="101">
        <v>7</v>
      </c>
      <c r="B895" s="51" t="s">
        <v>295</v>
      </c>
      <c r="C895" s="52"/>
      <c r="D895" s="52"/>
      <c r="E895" s="52"/>
      <c r="F895" s="44" t="s">
        <v>323</v>
      </c>
      <c r="G895" s="43"/>
      <c r="H895" s="102"/>
    </row>
    <row r="896" spans="1:8" ht="24.95" customHeight="1" x14ac:dyDescent="0.25">
      <c r="A896" s="103" t="s">
        <v>2</v>
      </c>
      <c r="B896" s="51"/>
      <c r="C896" s="52"/>
      <c r="D896" s="52"/>
      <c r="E896" s="52"/>
      <c r="F896" s="44"/>
      <c r="G896" s="43">
        <f>SUM(G889:G893)</f>
        <v>391.25</v>
      </c>
      <c r="H896" s="102"/>
    </row>
    <row r="897" spans="1:8" ht="24.95" customHeight="1" x14ac:dyDescent="0.25">
      <c r="A897" s="103" t="s">
        <v>41</v>
      </c>
      <c r="B897" s="51"/>
      <c r="C897" s="52"/>
      <c r="D897" s="52"/>
      <c r="E897" s="52"/>
      <c r="F897" s="44"/>
      <c r="G897" s="111">
        <f>(G896/450)*100</f>
        <v>86.944444444444443</v>
      </c>
      <c r="H897" s="102" t="str">
        <f>IF(G897&gt;=91,"A1",IF(G897&gt;=81,"A2",IF(G897&gt;=71,"B1",IF(G897&gt;=61,"B2",IF(G897&gt;=51,"C1",IF(G897&gt;=41,"C2",IF(G897&gt;=33,"D","E")))))))</f>
        <v>A2</v>
      </c>
    </row>
    <row r="898" spans="1:8" ht="24.95" customHeight="1" x14ac:dyDescent="0.25">
      <c r="A898" s="503" t="s">
        <v>344</v>
      </c>
      <c r="B898" s="504"/>
      <c r="C898" s="504"/>
      <c r="D898" s="504"/>
      <c r="E898" s="504"/>
      <c r="F898" s="504"/>
      <c r="G898" s="504"/>
      <c r="H898" s="505"/>
    </row>
    <row r="899" spans="1:8" ht="24.95" customHeight="1" x14ac:dyDescent="0.25">
      <c r="A899" s="506" t="s">
        <v>250</v>
      </c>
      <c r="B899" s="507"/>
      <c r="C899" s="507"/>
      <c r="D899" s="507"/>
      <c r="E899" s="507"/>
      <c r="F899" s="507"/>
      <c r="G899" s="507"/>
      <c r="H899" s="508"/>
    </row>
    <row r="900" spans="1:8" ht="24.95" customHeight="1" x14ac:dyDescent="0.25">
      <c r="A900" s="491" t="s">
        <v>251</v>
      </c>
      <c r="B900" s="492"/>
      <c r="C900" s="492"/>
      <c r="D900" s="492"/>
      <c r="E900" s="492"/>
      <c r="F900" s="492"/>
      <c r="G900" s="492"/>
      <c r="H900" s="493"/>
    </row>
    <row r="901" spans="1:8" ht="24.95" customHeight="1" x14ac:dyDescent="0.25">
      <c r="A901" s="491" t="s">
        <v>252</v>
      </c>
      <c r="B901" s="492"/>
      <c r="C901" s="492"/>
      <c r="D901" s="492"/>
      <c r="E901" s="492"/>
      <c r="F901" s="502"/>
      <c r="G901" s="494" t="s">
        <v>253</v>
      </c>
      <c r="H901" s="493"/>
    </row>
    <row r="902" spans="1:8" ht="24.95" customHeight="1" x14ac:dyDescent="0.25">
      <c r="A902" s="54" t="s">
        <v>254</v>
      </c>
      <c r="B902" s="55"/>
      <c r="C902" s="56"/>
      <c r="D902" s="57"/>
      <c r="E902" s="57"/>
      <c r="F902" s="58"/>
      <c r="G902" s="495" t="s">
        <v>270</v>
      </c>
      <c r="H902" s="497"/>
    </row>
    <row r="903" spans="1:8" ht="24.95" customHeight="1" x14ac:dyDescent="0.25">
      <c r="A903" s="491" t="s">
        <v>255</v>
      </c>
      <c r="B903" s="492"/>
      <c r="C903" s="492"/>
      <c r="D903" s="492"/>
      <c r="E903" s="492"/>
      <c r="F903" s="492"/>
      <c r="G903" s="492"/>
      <c r="H903" s="493"/>
    </row>
    <row r="904" spans="1:8" ht="24.95" customHeight="1" x14ac:dyDescent="0.25">
      <c r="A904" s="491" t="s">
        <v>252</v>
      </c>
      <c r="B904" s="492"/>
      <c r="C904" s="492"/>
      <c r="D904" s="492"/>
      <c r="E904" s="492"/>
      <c r="F904" s="502"/>
      <c r="G904" s="494" t="s">
        <v>253</v>
      </c>
      <c r="H904" s="493"/>
    </row>
    <row r="905" spans="1:8" ht="24.95" customHeight="1" x14ac:dyDescent="0.25">
      <c r="A905" s="499" t="s">
        <v>256</v>
      </c>
      <c r="B905" s="500"/>
      <c r="C905" s="500"/>
      <c r="D905" s="500"/>
      <c r="E905" s="500"/>
      <c r="F905" s="501"/>
      <c r="G905" s="494" t="s">
        <v>270</v>
      </c>
      <c r="H905" s="493"/>
    </row>
    <row r="906" spans="1:8" ht="24.95" customHeight="1" x14ac:dyDescent="0.25">
      <c r="A906" s="499" t="s">
        <v>257</v>
      </c>
      <c r="B906" s="500"/>
      <c r="C906" s="500"/>
      <c r="D906" s="500"/>
      <c r="E906" s="500"/>
      <c r="F906" s="501"/>
      <c r="G906" s="495" t="s">
        <v>270</v>
      </c>
      <c r="H906" s="497"/>
    </row>
    <row r="907" spans="1:8" ht="24.95" customHeight="1" x14ac:dyDescent="0.25">
      <c r="A907" s="499" t="s">
        <v>258</v>
      </c>
      <c r="B907" s="500"/>
      <c r="C907" s="500"/>
      <c r="D907" s="500"/>
      <c r="E907" s="500"/>
      <c r="F907" s="500"/>
      <c r="G907" s="496" t="s">
        <v>270</v>
      </c>
      <c r="H907" s="497"/>
    </row>
    <row r="908" spans="1:8" ht="24.95" customHeight="1" x14ac:dyDescent="0.25">
      <c r="A908" s="499" t="s">
        <v>259</v>
      </c>
      <c r="B908" s="500"/>
      <c r="C908" s="500"/>
      <c r="D908" s="500"/>
      <c r="E908" s="500"/>
      <c r="F908" s="500"/>
      <c r="G908" s="496" t="s">
        <v>270</v>
      </c>
      <c r="H908" s="497"/>
    </row>
    <row r="909" spans="1:8" ht="24.95" customHeight="1" x14ac:dyDescent="0.25">
      <c r="A909" s="491" t="s">
        <v>260</v>
      </c>
      <c r="B909" s="492"/>
      <c r="C909" s="492"/>
      <c r="D909" s="492"/>
      <c r="E909" s="492"/>
      <c r="F909" s="492"/>
      <c r="G909" s="492"/>
      <c r="H909" s="493"/>
    </row>
    <row r="910" spans="1:8" ht="24.95" customHeight="1" x14ac:dyDescent="0.25">
      <c r="A910" s="491" t="s">
        <v>252</v>
      </c>
      <c r="B910" s="492"/>
      <c r="C910" s="492"/>
      <c r="D910" s="492"/>
      <c r="E910" s="492"/>
      <c r="F910" s="492"/>
      <c r="G910" s="492"/>
      <c r="H910" s="493"/>
    </row>
    <row r="911" spans="1:8" ht="24.95" customHeight="1" x14ac:dyDescent="0.25">
      <c r="A911" s="54" t="s">
        <v>261</v>
      </c>
      <c r="B911" s="494">
        <v>88</v>
      </c>
      <c r="C911" s="492"/>
      <c r="D911" s="492"/>
      <c r="E911" s="492"/>
      <c r="F911" s="492"/>
      <c r="G911" s="492"/>
      <c r="H911" s="493"/>
    </row>
    <row r="912" spans="1:8" ht="24.95" customHeight="1" x14ac:dyDescent="0.25">
      <c r="A912" s="59" t="s">
        <v>48</v>
      </c>
      <c r="B912" s="495"/>
      <c r="C912" s="496"/>
      <c r="D912" s="496"/>
      <c r="E912" s="496"/>
      <c r="F912" s="496"/>
      <c r="G912" s="496"/>
      <c r="H912" s="497"/>
    </row>
    <row r="913" spans="1:8" ht="24.95" customHeight="1" x14ac:dyDescent="0.25">
      <c r="A913" s="498" t="s">
        <v>262</v>
      </c>
      <c r="B913" s="488"/>
      <c r="C913" s="488"/>
      <c r="D913" s="488"/>
      <c r="E913" s="56"/>
      <c r="F913" s="60"/>
      <c r="G913" s="61" t="s">
        <v>263</v>
      </c>
      <c r="H913" s="62"/>
    </row>
    <row r="914" spans="1:8" ht="24.95" customHeight="1" x14ac:dyDescent="0.25">
      <c r="A914" s="63" t="s">
        <v>264</v>
      </c>
      <c r="B914" s="61" t="s">
        <v>11</v>
      </c>
      <c r="C914" s="61" t="s">
        <v>264</v>
      </c>
      <c r="D914" s="61" t="s">
        <v>11</v>
      </c>
      <c r="E914" s="64"/>
      <c r="F914" s="488" t="s">
        <v>265</v>
      </c>
      <c r="G914" s="488"/>
      <c r="H914" s="65" t="s">
        <v>11</v>
      </c>
    </row>
    <row r="915" spans="1:8" ht="24.95" customHeight="1" x14ac:dyDescent="0.25">
      <c r="A915" s="63" t="s">
        <v>266</v>
      </c>
      <c r="B915" s="61" t="s">
        <v>267</v>
      </c>
      <c r="C915" s="61" t="s">
        <v>268</v>
      </c>
      <c r="D915" s="61" t="s">
        <v>269</v>
      </c>
      <c r="E915" s="64"/>
      <c r="F915" s="488">
        <v>3</v>
      </c>
      <c r="G915" s="488"/>
      <c r="H915" s="66" t="s">
        <v>270</v>
      </c>
    </row>
    <row r="916" spans="1:8" ht="24.95" customHeight="1" x14ac:dyDescent="0.25">
      <c r="A916" s="63" t="s">
        <v>271</v>
      </c>
      <c r="B916" s="61" t="s">
        <v>272</v>
      </c>
      <c r="C916" s="61" t="s">
        <v>273</v>
      </c>
      <c r="D916" s="61" t="s">
        <v>274</v>
      </c>
      <c r="E916" s="64"/>
      <c r="F916" s="488">
        <v>2</v>
      </c>
      <c r="G916" s="488"/>
      <c r="H916" s="66" t="s">
        <v>275</v>
      </c>
    </row>
    <row r="917" spans="1:8" ht="24.95" customHeight="1" x14ac:dyDescent="0.25">
      <c r="A917" s="63" t="s">
        <v>276</v>
      </c>
      <c r="B917" s="61" t="s">
        <v>277</v>
      </c>
      <c r="C917" s="61" t="s">
        <v>278</v>
      </c>
      <c r="D917" s="61" t="s">
        <v>279</v>
      </c>
      <c r="E917" s="64"/>
      <c r="F917" s="488">
        <v>1</v>
      </c>
      <c r="G917" s="488"/>
      <c r="H917" s="66" t="s">
        <v>280</v>
      </c>
    </row>
    <row r="918" spans="1:8" ht="24.95" customHeight="1" x14ac:dyDescent="0.25">
      <c r="A918" s="63" t="s">
        <v>281</v>
      </c>
      <c r="B918" s="61" t="s">
        <v>282</v>
      </c>
      <c r="C918" s="67" t="s">
        <v>283</v>
      </c>
      <c r="D918" s="67" t="s">
        <v>284</v>
      </c>
      <c r="E918" s="68"/>
      <c r="F918" s="489"/>
      <c r="G918" s="490"/>
      <c r="H918" s="65"/>
    </row>
    <row r="919" spans="1:8" ht="75.75" customHeight="1" thickBot="1" x14ac:dyDescent="0.3">
      <c r="A919" s="481" t="s">
        <v>293</v>
      </c>
      <c r="B919" s="482"/>
      <c r="C919" s="483" t="s">
        <v>292</v>
      </c>
      <c r="D919" s="484"/>
      <c r="E919" s="484"/>
      <c r="F919" s="485"/>
      <c r="G919" s="486" t="s">
        <v>42</v>
      </c>
      <c r="H919" s="487"/>
    </row>
    <row r="922" spans="1:8" ht="24.95" customHeight="1" x14ac:dyDescent="0.25">
      <c r="A922" s="473"/>
      <c r="B922" s="480"/>
      <c r="C922" s="480"/>
      <c r="D922" s="480"/>
      <c r="E922" s="480"/>
      <c r="F922" s="480"/>
      <c r="G922" s="480"/>
      <c r="H922" s="480"/>
    </row>
    <row r="923" spans="1:8" ht="24.95" customHeight="1" x14ac:dyDescent="0.25">
      <c r="A923" s="473"/>
      <c r="B923" s="480"/>
      <c r="C923" s="480"/>
      <c r="D923" s="480"/>
      <c r="E923" s="480"/>
      <c r="F923" s="480"/>
      <c r="G923" s="480"/>
      <c r="H923" s="480"/>
    </row>
    <row r="924" spans="1:8" ht="24.95" customHeight="1" x14ac:dyDescent="0.25">
      <c r="A924" s="473"/>
      <c r="B924" s="480"/>
      <c r="C924" s="480"/>
      <c r="D924" s="480"/>
      <c r="E924" s="480"/>
      <c r="F924" s="480"/>
      <c r="G924" s="480"/>
      <c r="H924" s="480"/>
    </row>
    <row r="925" spans="1:8" ht="24.95" customHeight="1" x14ac:dyDescent="0.25">
      <c r="A925" s="473"/>
      <c r="B925" s="480"/>
      <c r="C925" s="480"/>
      <c r="D925" s="480"/>
      <c r="E925" s="480"/>
      <c r="F925" s="480"/>
      <c r="G925" s="480"/>
      <c r="H925" s="480"/>
    </row>
    <row r="926" spans="1:8" ht="24.95" customHeight="1" x14ac:dyDescent="0.25">
      <c r="A926" s="473"/>
      <c r="B926" s="480"/>
      <c r="C926" s="480"/>
      <c r="D926" s="480"/>
      <c r="E926" s="480"/>
      <c r="F926" s="480"/>
      <c r="G926" s="480"/>
      <c r="H926" s="480"/>
    </row>
    <row r="927" spans="1:8" ht="24.95" customHeight="1" x14ac:dyDescent="0.25">
      <c r="A927" s="82"/>
      <c r="B927" s="100"/>
      <c r="C927" s="473"/>
      <c r="D927" s="473"/>
      <c r="E927" s="473"/>
      <c r="F927" s="82"/>
      <c r="G927" s="473"/>
      <c r="H927" s="473"/>
    </row>
    <row r="928" spans="1:8" ht="24.95" customHeight="1" x14ac:dyDescent="0.25">
      <c r="A928" s="82"/>
      <c r="B928" s="100"/>
      <c r="C928" s="473"/>
      <c r="D928" s="473"/>
      <c r="E928" s="473"/>
      <c r="F928" s="83"/>
      <c r="G928" s="473"/>
      <c r="H928" s="473"/>
    </row>
    <row r="929" spans="1:8" ht="24.95" customHeight="1" x14ac:dyDescent="0.25">
      <c r="A929" s="82"/>
      <c r="B929" s="84"/>
      <c r="C929" s="466"/>
      <c r="D929" s="466"/>
      <c r="E929" s="466"/>
      <c r="F929" s="82"/>
      <c r="G929" s="473"/>
      <c r="H929" s="473"/>
    </row>
    <row r="930" spans="1:8" ht="24.95" customHeight="1" x14ac:dyDescent="0.25">
      <c r="A930" s="82"/>
      <c r="B930" s="82"/>
      <c r="C930" s="466"/>
      <c r="D930" s="466"/>
      <c r="E930" s="466"/>
      <c r="F930" s="82"/>
      <c r="G930" s="473"/>
      <c r="H930" s="473"/>
    </row>
    <row r="931" spans="1:8" ht="24.95" customHeight="1" x14ac:dyDescent="0.25">
      <c r="A931" s="473"/>
      <c r="B931" s="467"/>
      <c r="C931" s="467"/>
      <c r="D931" s="467"/>
      <c r="E931" s="467"/>
      <c r="F931" s="467"/>
      <c r="G931" s="467"/>
      <c r="H931" s="467"/>
    </row>
    <row r="932" spans="1:8" ht="24.95" customHeight="1" x14ac:dyDescent="0.25">
      <c r="A932" s="473"/>
      <c r="B932" s="467"/>
      <c r="C932" s="467"/>
      <c r="D932" s="467"/>
      <c r="E932" s="467"/>
      <c r="F932" s="467"/>
      <c r="G932" s="467"/>
      <c r="H932" s="467"/>
    </row>
    <row r="933" spans="1:8" ht="24.95" customHeight="1" x14ac:dyDescent="0.25">
      <c r="A933" s="477"/>
      <c r="B933" s="477"/>
      <c r="C933" s="478"/>
      <c r="D933" s="478"/>
      <c r="E933" s="478"/>
      <c r="F933" s="478"/>
      <c r="G933" s="478"/>
      <c r="H933" s="478"/>
    </row>
    <row r="934" spans="1:8" ht="24.95" customHeight="1" x14ac:dyDescent="0.25">
      <c r="A934" s="467"/>
      <c r="B934" s="467"/>
      <c r="C934" s="479"/>
      <c r="D934" s="479"/>
      <c r="E934" s="479"/>
      <c r="F934" s="479"/>
      <c r="G934" s="479"/>
      <c r="H934" s="479"/>
    </row>
    <row r="935" spans="1:8" ht="24.95" customHeight="1" x14ac:dyDescent="0.25">
      <c r="A935" s="467"/>
      <c r="B935" s="467"/>
      <c r="C935" s="479"/>
      <c r="D935" s="479"/>
      <c r="E935" s="479"/>
      <c r="F935" s="479"/>
      <c r="G935" s="479"/>
      <c r="H935" s="479"/>
    </row>
    <row r="936" spans="1:8" ht="24.95" customHeight="1" x14ac:dyDescent="0.25">
      <c r="A936" s="84"/>
      <c r="B936" s="83"/>
      <c r="C936" s="85"/>
      <c r="D936" s="85"/>
      <c r="E936" s="86"/>
      <c r="F936" s="85"/>
      <c r="G936" s="87"/>
      <c r="H936" s="88"/>
    </row>
    <row r="937" spans="1:8" ht="24.95" customHeight="1" x14ac:dyDescent="0.25">
      <c r="A937" s="84"/>
      <c r="B937" s="83"/>
      <c r="C937" s="89"/>
      <c r="D937" s="85"/>
      <c r="E937" s="86"/>
      <c r="F937" s="84"/>
      <c r="G937" s="87"/>
      <c r="H937" s="88"/>
    </row>
    <row r="938" spans="1:8" ht="24.95" customHeight="1" x14ac:dyDescent="0.25">
      <c r="A938" s="84"/>
      <c r="B938" s="83"/>
      <c r="C938" s="84"/>
      <c r="D938" s="85"/>
      <c r="E938" s="86"/>
      <c r="F938" s="84"/>
      <c r="G938" s="87"/>
      <c r="H938" s="88"/>
    </row>
    <row r="939" spans="1:8" ht="24.95" customHeight="1" x14ac:dyDescent="0.25">
      <c r="A939" s="84"/>
      <c r="B939" s="83"/>
      <c r="C939" s="84"/>
      <c r="D939" s="85"/>
      <c r="E939" s="86"/>
      <c r="F939" s="84"/>
      <c r="G939" s="87"/>
      <c r="H939" s="88"/>
    </row>
    <row r="940" spans="1:8" ht="24.95" customHeight="1" x14ac:dyDescent="0.25">
      <c r="A940" s="84"/>
      <c r="B940" s="90"/>
      <c r="C940" s="84"/>
      <c r="D940" s="85"/>
      <c r="E940" s="86"/>
      <c r="F940" s="84"/>
      <c r="G940" s="87"/>
      <c r="H940" s="88"/>
    </row>
    <row r="941" spans="1:8" ht="24.95" customHeight="1" x14ac:dyDescent="0.25">
      <c r="A941" s="84"/>
      <c r="B941" s="82"/>
      <c r="C941" s="91"/>
      <c r="D941" s="91"/>
      <c r="E941" s="91"/>
      <c r="F941" s="88"/>
      <c r="G941" s="87"/>
      <c r="H941" s="88"/>
    </row>
    <row r="942" spans="1:8" ht="24.95" customHeight="1" x14ac:dyDescent="0.25">
      <c r="A942" s="84"/>
      <c r="B942" s="82"/>
      <c r="C942" s="91"/>
      <c r="D942" s="91"/>
      <c r="E942" s="91"/>
      <c r="F942" s="88"/>
      <c r="G942" s="87"/>
      <c r="H942" s="88"/>
    </row>
    <row r="943" spans="1:8" ht="24.95" customHeight="1" x14ac:dyDescent="0.25">
      <c r="A943" s="82"/>
      <c r="B943" s="82"/>
      <c r="C943" s="91"/>
      <c r="D943" s="91"/>
      <c r="E943" s="91"/>
      <c r="F943" s="88"/>
      <c r="G943" s="87"/>
      <c r="H943" s="88"/>
    </row>
    <row r="944" spans="1:8" ht="24.95" customHeight="1" x14ac:dyDescent="0.25">
      <c r="A944" s="82"/>
      <c r="B944" s="82"/>
      <c r="C944" s="91"/>
      <c r="D944" s="91"/>
      <c r="E944" s="91"/>
      <c r="F944" s="88"/>
      <c r="G944" s="87"/>
      <c r="H944" s="88"/>
    </row>
    <row r="945" spans="1:8" ht="24.95" customHeight="1" x14ac:dyDescent="0.25">
      <c r="A945" s="475"/>
      <c r="B945" s="467"/>
      <c r="C945" s="467"/>
      <c r="D945" s="467"/>
      <c r="E945" s="467"/>
      <c r="F945" s="467"/>
      <c r="G945" s="467"/>
      <c r="H945" s="467"/>
    </row>
    <row r="946" spans="1:8" ht="24.95" customHeight="1" x14ac:dyDescent="0.25">
      <c r="A946" s="476"/>
      <c r="B946" s="476"/>
      <c r="C946" s="476"/>
      <c r="D946" s="476"/>
      <c r="E946" s="476"/>
      <c r="F946" s="476"/>
      <c r="G946" s="476"/>
      <c r="H946" s="476"/>
    </row>
    <row r="947" spans="1:8" ht="24.95" customHeight="1" x14ac:dyDescent="0.25">
      <c r="A947" s="471"/>
      <c r="B947" s="471"/>
      <c r="C947" s="471"/>
      <c r="D947" s="471"/>
      <c r="E947" s="471"/>
      <c r="F947" s="471"/>
      <c r="G947" s="471"/>
      <c r="H947" s="471"/>
    </row>
    <row r="948" spans="1:8" ht="24.95" customHeight="1" x14ac:dyDescent="0.25">
      <c r="A948" s="471"/>
      <c r="B948" s="471"/>
      <c r="C948" s="471"/>
      <c r="D948" s="471"/>
      <c r="E948" s="471"/>
      <c r="F948" s="471"/>
      <c r="G948" s="471"/>
      <c r="H948" s="471"/>
    </row>
    <row r="949" spans="1:8" ht="24.95" customHeight="1" x14ac:dyDescent="0.25">
      <c r="A949" s="92"/>
      <c r="B949" s="92"/>
      <c r="C949" s="93"/>
      <c r="D949" s="93"/>
      <c r="E949" s="93"/>
      <c r="F949" s="93"/>
      <c r="G949" s="473"/>
      <c r="H949" s="473"/>
    </row>
    <row r="950" spans="1:8" ht="24.95" customHeight="1" x14ac:dyDescent="0.25">
      <c r="A950" s="471"/>
      <c r="B950" s="471"/>
      <c r="C950" s="471"/>
      <c r="D950" s="471"/>
      <c r="E950" s="471"/>
      <c r="F950" s="471"/>
      <c r="G950" s="471"/>
      <c r="H950" s="471"/>
    </row>
    <row r="951" spans="1:8" ht="24.95" customHeight="1" x14ac:dyDescent="0.25">
      <c r="A951" s="471"/>
      <c r="B951" s="471"/>
      <c r="C951" s="471"/>
      <c r="D951" s="471"/>
      <c r="E951" s="471"/>
      <c r="F951" s="471"/>
      <c r="G951" s="471"/>
      <c r="H951" s="471"/>
    </row>
    <row r="952" spans="1:8" ht="24.95" customHeight="1" x14ac:dyDescent="0.25">
      <c r="A952" s="474"/>
      <c r="B952" s="474"/>
      <c r="C952" s="474"/>
      <c r="D952" s="474"/>
      <c r="E952" s="474"/>
      <c r="F952" s="474"/>
      <c r="G952" s="471"/>
      <c r="H952" s="471"/>
    </row>
    <row r="953" spans="1:8" ht="24.95" customHeight="1" x14ac:dyDescent="0.25">
      <c r="A953" s="474"/>
      <c r="B953" s="474"/>
      <c r="C953" s="474"/>
      <c r="D953" s="474"/>
      <c r="E953" s="474"/>
      <c r="F953" s="474"/>
      <c r="G953" s="473"/>
      <c r="H953" s="473"/>
    </row>
    <row r="954" spans="1:8" ht="24.95" customHeight="1" x14ac:dyDescent="0.25">
      <c r="A954" s="474"/>
      <c r="B954" s="474"/>
      <c r="C954" s="474"/>
      <c r="D954" s="474"/>
      <c r="E954" s="474"/>
      <c r="F954" s="474"/>
      <c r="G954" s="473"/>
      <c r="H954" s="473"/>
    </row>
    <row r="955" spans="1:8" ht="24.95" customHeight="1" x14ac:dyDescent="0.25">
      <c r="A955" s="474"/>
      <c r="B955" s="474"/>
      <c r="C955" s="474"/>
      <c r="D955" s="474"/>
      <c r="E955" s="474"/>
      <c r="F955" s="474"/>
      <c r="G955" s="473"/>
      <c r="H955" s="473"/>
    </row>
    <row r="956" spans="1:8" ht="24.95" customHeight="1" x14ac:dyDescent="0.25">
      <c r="A956" s="471"/>
      <c r="B956" s="471"/>
      <c r="C956" s="471"/>
      <c r="D956" s="471"/>
      <c r="E956" s="471"/>
      <c r="F956" s="471"/>
      <c r="G956" s="471"/>
      <c r="H956" s="471"/>
    </row>
    <row r="957" spans="1:8" ht="24.95" customHeight="1" x14ac:dyDescent="0.25">
      <c r="A957" s="471"/>
      <c r="B957" s="471"/>
      <c r="C957" s="471"/>
      <c r="D957" s="471"/>
      <c r="E957" s="471"/>
      <c r="F957" s="471"/>
      <c r="G957" s="471"/>
      <c r="H957" s="471"/>
    </row>
    <row r="958" spans="1:8" ht="24.95" customHeight="1" x14ac:dyDescent="0.25">
      <c r="A958" s="92"/>
      <c r="B958" s="471"/>
      <c r="C958" s="471"/>
      <c r="D958" s="471"/>
      <c r="E958" s="471"/>
      <c r="F958" s="471"/>
      <c r="G958" s="471"/>
      <c r="H958" s="471"/>
    </row>
    <row r="959" spans="1:8" ht="24.95" customHeight="1" x14ac:dyDescent="0.25">
      <c r="A959" s="94"/>
      <c r="B959" s="473"/>
      <c r="C959" s="473"/>
      <c r="D959" s="473"/>
      <c r="E959" s="473"/>
      <c r="F959" s="473"/>
      <c r="G959" s="473"/>
      <c r="H959" s="473"/>
    </row>
    <row r="960" spans="1:8" ht="24.95" customHeight="1" x14ac:dyDescent="0.25">
      <c r="A960" s="471"/>
      <c r="B960" s="471"/>
      <c r="C960" s="471"/>
      <c r="D960" s="471"/>
      <c r="E960" s="93"/>
      <c r="F960" s="95"/>
      <c r="G960" s="96"/>
      <c r="H960" s="95"/>
    </row>
    <row r="961" spans="1:8" ht="24.95" customHeight="1" x14ac:dyDescent="0.25">
      <c r="A961" s="96"/>
      <c r="B961" s="96"/>
      <c r="C961" s="96"/>
      <c r="D961" s="96"/>
      <c r="E961" s="95"/>
      <c r="F961" s="471"/>
      <c r="G961" s="471"/>
      <c r="H961" s="94"/>
    </row>
    <row r="962" spans="1:8" ht="24.95" customHeight="1" x14ac:dyDescent="0.25">
      <c r="A962" s="96"/>
      <c r="B962" s="96"/>
      <c r="C962" s="96"/>
      <c r="D962" s="96"/>
      <c r="E962" s="95"/>
      <c r="F962" s="471"/>
      <c r="G962" s="471"/>
      <c r="H962" s="96"/>
    </row>
    <row r="963" spans="1:8" ht="24.95" customHeight="1" x14ac:dyDescent="0.25">
      <c r="A963" s="96"/>
      <c r="B963" s="96"/>
      <c r="C963" s="96"/>
      <c r="D963" s="96"/>
      <c r="E963" s="95"/>
      <c r="F963" s="471"/>
      <c r="G963" s="471"/>
      <c r="H963" s="96"/>
    </row>
    <row r="964" spans="1:8" ht="24.95" customHeight="1" x14ac:dyDescent="0.25">
      <c r="A964" s="96"/>
      <c r="B964" s="96"/>
      <c r="C964" s="96"/>
      <c r="D964" s="96"/>
      <c r="E964" s="95"/>
      <c r="F964" s="471"/>
      <c r="G964" s="471"/>
      <c r="H964" s="96"/>
    </row>
    <row r="965" spans="1:8" ht="24.95" customHeight="1" x14ac:dyDescent="0.25">
      <c r="A965" s="96"/>
      <c r="B965" s="96"/>
      <c r="C965" s="97"/>
      <c r="D965" s="97"/>
      <c r="E965" s="98"/>
      <c r="F965" s="472"/>
      <c r="G965" s="472"/>
      <c r="H965" s="94"/>
    </row>
    <row r="966" spans="1:8" ht="24.95" customHeight="1" x14ac:dyDescent="0.25">
      <c r="A966" s="466"/>
      <c r="B966" s="467"/>
      <c r="C966" s="468"/>
      <c r="D966" s="469"/>
      <c r="E966" s="469"/>
      <c r="F966" s="469"/>
      <c r="G966" s="466"/>
      <c r="H966" s="470"/>
    </row>
  </sheetData>
  <mergeCells count="1152">
    <mergeCell ref="A6:B6"/>
    <mergeCell ref="A7:B7"/>
    <mergeCell ref="A8:B8"/>
    <mergeCell ref="A9:B9"/>
    <mergeCell ref="A52:B52"/>
    <mergeCell ref="A53:B53"/>
    <mergeCell ref="A98:B98"/>
    <mergeCell ref="A99:B99"/>
    <mergeCell ref="A144:B144"/>
    <mergeCell ref="A145:B145"/>
    <mergeCell ref="A190:B190"/>
    <mergeCell ref="A191:B191"/>
    <mergeCell ref="A236:B236"/>
    <mergeCell ref="A237:B237"/>
    <mergeCell ref="A282:B282"/>
    <mergeCell ref="A283:B283"/>
    <mergeCell ref="A374:B374"/>
    <mergeCell ref="A70:H70"/>
    <mergeCell ref="A71:H71"/>
    <mergeCell ref="A72:H72"/>
    <mergeCell ref="A73:F73"/>
    <mergeCell ref="G73:H73"/>
    <mergeCell ref="C55:E55"/>
    <mergeCell ref="A56:H56"/>
    <mergeCell ref="A57:H57"/>
    <mergeCell ref="A58:A60"/>
    <mergeCell ref="B58:B60"/>
    <mergeCell ref="C58:C60"/>
    <mergeCell ref="D58:D60"/>
    <mergeCell ref="E58:E60"/>
    <mergeCell ref="F58:F60"/>
    <mergeCell ref="G58:G60"/>
    <mergeCell ref="G32:H32"/>
    <mergeCell ref="G33:H33"/>
    <mergeCell ref="G34:H34"/>
    <mergeCell ref="A34:F34"/>
    <mergeCell ref="A35:H35"/>
    <mergeCell ref="A36:H36"/>
    <mergeCell ref="B37:H37"/>
    <mergeCell ref="B38:H38"/>
    <mergeCell ref="F44:G44"/>
    <mergeCell ref="A39:D39"/>
    <mergeCell ref="F40:G40"/>
    <mergeCell ref="F41:G41"/>
    <mergeCell ref="F42:G42"/>
    <mergeCell ref="F43:G43"/>
    <mergeCell ref="A1:H1"/>
    <mergeCell ref="A2:H2"/>
    <mergeCell ref="A3:H3"/>
    <mergeCell ref="A4:H4"/>
    <mergeCell ref="A5:H5"/>
    <mergeCell ref="C7:E7"/>
    <mergeCell ref="G7:H7"/>
    <mergeCell ref="C8:E8"/>
    <mergeCell ref="C9:E9"/>
    <mergeCell ref="F8:H8"/>
    <mergeCell ref="A25:H25"/>
    <mergeCell ref="A26:H26"/>
    <mergeCell ref="A27:F27"/>
    <mergeCell ref="G27:H27"/>
    <mergeCell ref="G28:H28"/>
    <mergeCell ref="A29:H29"/>
    <mergeCell ref="A30:F30"/>
    <mergeCell ref="G30:H30"/>
    <mergeCell ref="C52:E52"/>
    <mergeCell ref="G52:H52"/>
    <mergeCell ref="C53:E53"/>
    <mergeCell ref="G53:H53"/>
    <mergeCell ref="C54:E54"/>
    <mergeCell ref="G55:H55"/>
    <mergeCell ref="A47:H47"/>
    <mergeCell ref="A48:H48"/>
    <mergeCell ref="A49:H49"/>
    <mergeCell ref="A50:H50"/>
    <mergeCell ref="A51:H51"/>
    <mergeCell ref="G9:H9"/>
    <mergeCell ref="C6:E6"/>
    <mergeCell ref="G6:H6"/>
    <mergeCell ref="A24:H24"/>
    <mergeCell ref="A45:B45"/>
    <mergeCell ref="C45:F45"/>
    <mergeCell ref="G45:H45"/>
    <mergeCell ref="A10:H10"/>
    <mergeCell ref="A11:H11"/>
    <mergeCell ref="A12:A14"/>
    <mergeCell ref="B12:B14"/>
    <mergeCell ref="C12:C14"/>
    <mergeCell ref="D12:D14"/>
    <mergeCell ref="E12:E14"/>
    <mergeCell ref="F12:F14"/>
    <mergeCell ref="G12:G14"/>
    <mergeCell ref="H12:H14"/>
    <mergeCell ref="A31:F31"/>
    <mergeCell ref="A32:F32"/>
    <mergeCell ref="A33:F33"/>
    <mergeCell ref="G31:H31"/>
    <mergeCell ref="H58:H60"/>
    <mergeCell ref="A81:H81"/>
    <mergeCell ref="A82:H82"/>
    <mergeCell ref="B83:H83"/>
    <mergeCell ref="B84:H84"/>
    <mergeCell ref="A85:D85"/>
    <mergeCell ref="A78:F78"/>
    <mergeCell ref="G78:H78"/>
    <mergeCell ref="A79:F79"/>
    <mergeCell ref="G79:H79"/>
    <mergeCell ref="A80:F80"/>
    <mergeCell ref="G80:H80"/>
    <mergeCell ref="G74:H74"/>
    <mergeCell ref="A75:H75"/>
    <mergeCell ref="A76:F76"/>
    <mergeCell ref="G76:H76"/>
    <mergeCell ref="A77:F77"/>
    <mergeCell ref="G77:H77"/>
    <mergeCell ref="C98:E98"/>
    <mergeCell ref="G98:H98"/>
    <mergeCell ref="C99:E99"/>
    <mergeCell ref="G99:H99"/>
    <mergeCell ref="C100:E100"/>
    <mergeCell ref="G100:H100"/>
    <mergeCell ref="A93:H93"/>
    <mergeCell ref="A94:H94"/>
    <mergeCell ref="A95:H95"/>
    <mergeCell ref="A96:H96"/>
    <mergeCell ref="A97:H97"/>
    <mergeCell ref="A91:B91"/>
    <mergeCell ref="C91:F91"/>
    <mergeCell ref="G91:H91"/>
    <mergeCell ref="F86:G86"/>
    <mergeCell ref="F87:G87"/>
    <mergeCell ref="F88:G88"/>
    <mergeCell ref="F89:G89"/>
    <mergeCell ref="F90:G90"/>
    <mergeCell ref="G120:H120"/>
    <mergeCell ref="A121:H121"/>
    <mergeCell ref="A122:F122"/>
    <mergeCell ref="G122:H122"/>
    <mergeCell ref="A123:F123"/>
    <mergeCell ref="G123:H123"/>
    <mergeCell ref="A116:H116"/>
    <mergeCell ref="A117:H117"/>
    <mergeCell ref="A118:H118"/>
    <mergeCell ref="A119:F119"/>
    <mergeCell ref="G119:H119"/>
    <mergeCell ref="C101:E101"/>
    <mergeCell ref="G101:H101"/>
    <mergeCell ref="A102:H102"/>
    <mergeCell ref="A103:H103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A137:B137"/>
    <mergeCell ref="C137:F137"/>
    <mergeCell ref="G137:H137"/>
    <mergeCell ref="A139:H139"/>
    <mergeCell ref="A140:H140"/>
    <mergeCell ref="F132:G132"/>
    <mergeCell ref="F133:G133"/>
    <mergeCell ref="F134:G134"/>
    <mergeCell ref="F135:G135"/>
    <mergeCell ref="F136:G136"/>
    <mergeCell ref="A127:H127"/>
    <mergeCell ref="A128:H128"/>
    <mergeCell ref="B129:H129"/>
    <mergeCell ref="B130:H130"/>
    <mergeCell ref="A131:D131"/>
    <mergeCell ref="A124:F124"/>
    <mergeCell ref="G124:H124"/>
    <mergeCell ref="A125:F125"/>
    <mergeCell ref="G125:H125"/>
    <mergeCell ref="A126:F126"/>
    <mergeCell ref="G126:H126"/>
    <mergeCell ref="A148:H148"/>
    <mergeCell ref="A149:H149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C145:E145"/>
    <mergeCell ref="G145:H145"/>
    <mergeCell ref="C146:E146"/>
    <mergeCell ref="G146:H146"/>
    <mergeCell ref="C147:E147"/>
    <mergeCell ref="G147:H147"/>
    <mergeCell ref="A141:H141"/>
    <mergeCell ref="A142:H142"/>
    <mergeCell ref="A143:H143"/>
    <mergeCell ref="C144:E144"/>
    <mergeCell ref="G144:H144"/>
    <mergeCell ref="A170:F170"/>
    <mergeCell ref="G170:H170"/>
    <mergeCell ref="A171:F171"/>
    <mergeCell ref="G171:H171"/>
    <mergeCell ref="A172:F172"/>
    <mergeCell ref="G172:H172"/>
    <mergeCell ref="G166:H166"/>
    <mergeCell ref="A167:H167"/>
    <mergeCell ref="A168:F168"/>
    <mergeCell ref="G168:H168"/>
    <mergeCell ref="A169:F169"/>
    <mergeCell ref="G169:H169"/>
    <mergeCell ref="A162:H162"/>
    <mergeCell ref="A163:H163"/>
    <mergeCell ref="A164:H164"/>
    <mergeCell ref="A165:F165"/>
    <mergeCell ref="G165:H165"/>
    <mergeCell ref="A187:H187"/>
    <mergeCell ref="A188:H188"/>
    <mergeCell ref="A189:H189"/>
    <mergeCell ref="C190:E190"/>
    <mergeCell ref="G190:H190"/>
    <mergeCell ref="A183:B183"/>
    <mergeCell ref="C183:F183"/>
    <mergeCell ref="G183:H183"/>
    <mergeCell ref="A185:H185"/>
    <mergeCell ref="A186:H186"/>
    <mergeCell ref="F178:G178"/>
    <mergeCell ref="F179:G179"/>
    <mergeCell ref="F180:G180"/>
    <mergeCell ref="F181:G181"/>
    <mergeCell ref="F182:G182"/>
    <mergeCell ref="A173:H173"/>
    <mergeCell ref="A174:H174"/>
    <mergeCell ref="B175:H175"/>
    <mergeCell ref="B176:H176"/>
    <mergeCell ref="A177:D177"/>
    <mergeCell ref="A208:H208"/>
    <mergeCell ref="A209:H209"/>
    <mergeCell ref="A210:H210"/>
    <mergeCell ref="A211:F211"/>
    <mergeCell ref="G211:H211"/>
    <mergeCell ref="A194:H194"/>
    <mergeCell ref="A195:H195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C191:E191"/>
    <mergeCell ref="G191:H191"/>
    <mergeCell ref="C192:E192"/>
    <mergeCell ref="G192:H192"/>
    <mergeCell ref="C193:E193"/>
    <mergeCell ref="G193:H193"/>
    <mergeCell ref="A219:H219"/>
    <mergeCell ref="A220:H220"/>
    <mergeCell ref="B221:H221"/>
    <mergeCell ref="B222:H222"/>
    <mergeCell ref="A223:D223"/>
    <mergeCell ref="A216:F216"/>
    <mergeCell ref="G216:H216"/>
    <mergeCell ref="A217:F217"/>
    <mergeCell ref="G217:H217"/>
    <mergeCell ref="A218:F218"/>
    <mergeCell ref="G218:H218"/>
    <mergeCell ref="G212:H212"/>
    <mergeCell ref="A213:H213"/>
    <mergeCell ref="A214:F214"/>
    <mergeCell ref="G214:H214"/>
    <mergeCell ref="A215:F215"/>
    <mergeCell ref="G215:H215"/>
    <mergeCell ref="C237:E237"/>
    <mergeCell ref="G237:H237"/>
    <mergeCell ref="C238:E238"/>
    <mergeCell ref="G238:H238"/>
    <mergeCell ref="C239:E239"/>
    <mergeCell ref="G239:H239"/>
    <mergeCell ref="A233:H233"/>
    <mergeCell ref="A234:H234"/>
    <mergeCell ref="A235:H235"/>
    <mergeCell ref="C236:E236"/>
    <mergeCell ref="G236:H236"/>
    <mergeCell ref="A229:B229"/>
    <mergeCell ref="C229:F229"/>
    <mergeCell ref="G229:H229"/>
    <mergeCell ref="A231:H231"/>
    <mergeCell ref="A232:H232"/>
    <mergeCell ref="F224:G224"/>
    <mergeCell ref="F225:G225"/>
    <mergeCell ref="F226:G226"/>
    <mergeCell ref="F227:G227"/>
    <mergeCell ref="F228:G228"/>
    <mergeCell ref="G258:H258"/>
    <mergeCell ref="A259:H259"/>
    <mergeCell ref="A260:F260"/>
    <mergeCell ref="G260:H260"/>
    <mergeCell ref="A261:F261"/>
    <mergeCell ref="G261:H261"/>
    <mergeCell ref="A254:H254"/>
    <mergeCell ref="A255:H255"/>
    <mergeCell ref="A256:H256"/>
    <mergeCell ref="A257:F257"/>
    <mergeCell ref="G257:H257"/>
    <mergeCell ref="A240:H240"/>
    <mergeCell ref="A241:H241"/>
    <mergeCell ref="A242:A244"/>
    <mergeCell ref="B242:B244"/>
    <mergeCell ref="C242:C244"/>
    <mergeCell ref="D242:D244"/>
    <mergeCell ref="E242:E244"/>
    <mergeCell ref="F242:F244"/>
    <mergeCell ref="G242:G244"/>
    <mergeCell ref="H242:H244"/>
    <mergeCell ref="A275:B275"/>
    <mergeCell ref="C275:F275"/>
    <mergeCell ref="G275:H275"/>
    <mergeCell ref="A277:H277"/>
    <mergeCell ref="A278:H278"/>
    <mergeCell ref="F270:G270"/>
    <mergeCell ref="F271:G271"/>
    <mergeCell ref="F272:G272"/>
    <mergeCell ref="F273:G273"/>
    <mergeCell ref="F274:G274"/>
    <mergeCell ref="A265:H265"/>
    <mergeCell ref="A266:H266"/>
    <mergeCell ref="B267:H267"/>
    <mergeCell ref="B268:H268"/>
    <mergeCell ref="A269:D269"/>
    <mergeCell ref="A262:F262"/>
    <mergeCell ref="G262:H262"/>
    <mergeCell ref="A263:F263"/>
    <mergeCell ref="G263:H263"/>
    <mergeCell ref="A264:F264"/>
    <mergeCell ref="G264:H264"/>
    <mergeCell ref="A286:H286"/>
    <mergeCell ref="A287:H287"/>
    <mergeCell ref="A288:A290"/>
    <mergeCell ref="B288:B290"/>
    <mergeCell ref="C288:C290"/>
    <mergeCell ref="D288:D290"/>
    <mergeCell ref="E288:E290"/>
    <mergeCell ref="F288:F290"/>
    <mergeCell ref="G288:G290"/>
    <mergeCell ref="H288:H290"/>
    <mergeCell ref="C283:E283"/>
    <mergeCell ref="G283:H283"/>
    <mergeCell ref="C284:E284"/>
    <mergeCell ref="G284:H284"/>
    <mergeCell ref="C285:E285"/>
    <mergeCell ref="G285:H285"/>
    <mergeCell ref="A279:H279"/>
    <mergeCell ref="A280:H280"/>
    <mergeCell ref="A281:H281"/>
    <mergeCell ref="C282:E282"/>
    <mergeCell ref="G282:H282"/>
    <mergeCell ref="A308:F308"/>
    <mergeCell ref="G308:H308"/>
    <mergeCell ref="A309:F309"/>
    <mergeCell ref="G309:H309"/>
    <mergeCell ref="A310:F310"/>
    <mergeCell ref="G310:H310"/>
    <mergeCell ref="G304:H304"/>
    <mergeCell ref="A305:H305"/>
    <mergeCell ref="A306:F306"/>
    <mergeCell ref="G306:H306"/>
    <mergeCell ref="A307:F307"/>
    <mergeCell ref="G307:H307"/>
    <mergeCell ref="A300:H300"/>
    <mergeCell ref="A301:H301"/>
    <mergeCell ref="A302:H302"/>
    <mergeCell ref="A303:F303"/>
    <mergeCell ref="G303:H303"/>
    <mergeCell ref="A325:H325"/>
    <mergeCell ref="A326:H326"/>
    <mergeCell ref="A327:H327"/>
    <mergeCell ref="C328:E328"/>
    <mergeCell ref="G328:H328"/>
    <mergeCell ref="A321:B321"/>
    <mergeCell ref="C321:F321"/>
    <mergeCell ref="G321:H321"/>
    <mergeCell ref="A323:H323"/>
    <mergeCell ref="A324:H324"/>
    <mergeCell ref="F316:G316"/>
    <mergeCell ref="F317:G317"/>
    <mergeCell ref="F318:G318"/>
    <mergeCell ref="F319:G319"/>
    <mergeCell ref="F320:G320"/>
    <mergeCell ref="A311:H311"/>
    <mergeCell ref="A312:H312"/>
    <mergeCell ref="B313:H313"/>
    <mergeCell ref="B314:H314"/>
    <mergeCell ref="A315:D315"/>
    <mergeCell ref="A346:H346"/>
    <mergeCell ref="A347:H347"/>
    <mergeCell ref="A348:H348"/>
    <mergeCell ref="A349:F349"/>
    <mergeCell ref="G349:H349"/>
    <mergeCell ref="A332:H332"/>
    <mergeCell ref="A333:H333"/>
    <mergeCell ref="A334:A336"/>
    <mergeCell ref="B334:B336"/>
    <mergeCell ref="C334:C336"/>
    <mergeCell ref="D334:D336"/>
    <mergeCell ref="E334:E336"/>
    <mergeCell ref="F334:F336"/>
    <mergeCell ref="G334:G336"/>
    <mergeCell ref="H334:H336"/>
    <mergeCell ref="C329:E329"/>
    <mergeCell ref="G329:H329"/>
    <mergeCell ref="C330:E330"/>
    <mergeCell ref="G330:H330"/>
    <mergeCell ref="C331:E331"/>
    <mergeCell ref="G331:H331"/>
    <mergeCell ref="A357:H357"/>
    <mergeCell ref="A358:H358"/>
    <mergeCell ref="B359:H359"/>
    <mergeCell ref="B360:H360"/>
    <mergeCell ref="A361:D361"/>
    <mergeCell ref="A354:F354"/>
    <mergeCell ref="G354:H354"/>
    <mergeCell ref="A355:F355"/>
    <mergeCell ref="G355:H355"/>
    <mergeCell ref="A356:F356"/>
    <mergeCell ref="G356:H356"/>
    <mergeCell ref="G350:H350"/>
    <mergeCell ref="A351:H351"/>
    <mergeCell ref="A352:F352"/>
    <mergeCell ref="G352:H352"/>
    <mergeCell ref="A353:F353"/>
    <mergeCell ref="G353:H353"/>
    <mergeCell ref="C375:E375"/>
    <mergeCell ref="G375:H375"/>
    <mergeCell ref="C376:E376"/>
    <mergeCell ref="G376:H376"/>
    <mergeCell ref="C377:E377"/>
    <mergeCell ref="G377:H377"/>
    <mergeCell ref="A371:H371"/>
    <mergeCell ref="A372:H372"/>
    <mergeCell ref="A373:H373"/>
    <mergeCell ref="C374:E374"/>
    <mergeCell ref="G374:H374"/>
    <mergeCell ref="A367:B367"/>
    <mergeCell ref="C367:F367"/>
    <mergeCell ref="G367:H367"/>
    <mergeCell ref="A369:H369"/>
    <mergeCell ref="A370:H370"/>
    <mergeCell ref="F362:G362"/>
    <mergeCell ref="F363:G363"/>
    <mergeCell ref="F364:G364"/>
    <mergeCell ref="F365:G365"/>
    <mergeCell ref="F366:G366"/>
    <mergeCell ref="A375:B375"/>
    <mergeCell ref="G396:H396"/>
    <mergeCell ref="A397:H397"/>
    <mergeCell ref="A398:F398"/>
    <mergeCell ref="G398:H398"/>
    <mergeCell ref="A399:F399"/>
    <mergeCell ref="G399:H399"/>
    <mergeCell ref="A392:H392"/>
    <mergeCell ref="A393:H393"/>
    <mergeCell ref="A394:H394"/>
    <mergeCell ref="A395:F395"/>
    <mergeCell ref="G395:H395"/>
    <mergeCell ref="A378:H378"/>
    <mergeCell ref="A379:H379"/>
    <mergeCell ref="A380:A382"/>
    <mergeCell ref="B380:B382"/>
    <mergeCell ref="C380:C382"/>
    <mergeCell ref="D380:D382"/>
    <mergeCell ref="E380:E382"/>
    <mergeCell ref="F380:F382"/>
    <mergeCell ref="G380:G382"/>
    <mergeCell ref="H380:H382"/>
    <mergeCell ref="A413:B413"/>
    <mergeCell ref="C413:F413"/>
    <mergeCell ref="G413:H413"/>
    <mergeCell ref="A415:H415"/>
    <mergeCell ref="A416:H416"/>
    <mergeCell ref="F408:G408"/>
    <mergeCell ref="F409:G409"/>
    <mergeCell ref="F410:G410"/>
    <mergeCell ref="F411:G411"/>
    <mergeCell ref="F412:G412"/>
    <mergeCell ref="A403:H403"/>
    <mergeCell ref="A404:H404"/>
    <mergeCell ref="B405:H405"/>
    <mergeCell ref="B406:H406"/>
    <mergeCell ref="A407:D407"/>
    <mergeCell ref="A400:F400"/>
    <mergeCell ref="G400:H400"/>
    <mergeCell ref="A401:F401"/>
    <mergeCell ref="G401:H401"/>
    <mergeCell ref="A402:F402"/>
    <mergeCell ref="G402:H402"/>
    <mergeCell ref="A424:H424"/>
    <mergeCell ref="A425:H425"/>
    <mergeCell ref="A426:A428"/>
    <mergeCell ref="B426:B428"/>
    <mergeCell ref="C426:C428"/>
    <mergeCell ref="D426:D428"/>
    <mergeCell ref="E426:E428"/>
    <mergeCell ref="F426:F428"/>
    <mergeCell ref="G426:G428"/>
    <mergeCell ref="H426:H428"/>
    <mergeCell ref="C421:E421"/>
    <mergeCell ref="G421:H421"/>
    <mergeCell ref="C422:E422"/>
    <mergeCell ref="G422:H422"/>
    <mergeCell ref="C423:E423"/>
    <mergeCell ref="G423:H423"/>
    <mergeCell ref="A417:H417"/>
    <mergeCell ref="A418:H418"/>
    <mergeCell ref="A419:H419"/>
    <mergeCell ref="C420:E420"/>
    <mergeCell ref="G420:H420"/>
    <mergeCell ref="A420:B420"/>
    <mergeCell ref="A421:B421"/>
    <mergeCell ref="A446:F446"/>
    <mergeCell ref="G446:H446"/>
    <mergeCell ref="A447:F447"/>
    <mergeCell ref="G447:H447"/>
    <mergeCell ref="A448:F448"/>
    <mergeCell ref="G448:H448"/>
    <mergeCell ref="G442:H442"/>
    <mergeCell ref="A443:H443"/>
    <mergeCell ref="A444:F444"/>
    <mergeCell ref="G444:H444"/>
    <mergeCell ref="A445:F445"/>
    <mergeCell ref="G445:H445"/>
    <mergeCell ref="A438:H438"/>
    <mergeCell ref="A439:H439"/>
    <mergeCell ref="A440:H440"/>
    <mergeCell ref="A441:F441"/>
    <mergeCell ref="G441:H441"/>
    <mergeCell ref="A463:H463"/>
    <mergeCell ref="A464:H464"/>
    <mergeCell ref="A465:H465"/>
    <mergeCell ref="C466:E466"/>
    <mergeCell ref="G466:H466"/>
    <mergeCell ref="A459:B459"/>
    <mergeCell ref="C459:F459"/>
    <mergeCell ref="G459:H459"/>
    <mergeCell ref="A461:H461"/>
    <mergeCell ref="A462:H462"/>
    <mergeCell ref="F454:G454"/>
    <mergeCell ref="F455:G455"/>
    <mergeCell ref="F456:G456"/>
    <mergeCell ref="F457:G457"/>
    <mergeCell ref="F458:G458"/>
    <mergeCell ref="A449:H449"/>
    <mergeCell ref="A450:H450"/>
    <mergeCell ref="B451:H451"/>
    <mergeCell ref="B452:H452"/>
    <mergeCell ref="A453:D453"/>
    <mergeCell ref="A466:B466"/>
    <mergeCell ref="A484:H484"/>
    <mergeCell ref="A485:H485"/>
    <mergeCell ref="A486:H486"/>
    <mergeCell ref="A487:F487"/>
    <mergeCell ref="G487:H487"/>
    <mergeCell ref="A470:H470"/>
    <mergeCell ref="A471:H471"/>
    <mergeCell ref="A472:A474"/>
    <mergeCell ref="B472:B474"/>
    <mergeCell ref="C472:C474"/>
    <mergeCell ref="D472:D474"/>
    <mergeCell ref="E472:E474"/>
    <mergeCell ref="F472:F474"/>
    <mergeCell ref="G472:G474"/>
    <mergeCell ref="H472:H474"/>
    <mergeCell ref="C467:E467"/>
    <mergeCell ref="G467:H467"/>
    <mergeCell ref="C468:E468"/>
    <mergeCell ref="G468:H468"/>
    <mergeCell ref="C469:E469"/>
    <mergeCell ref="G469:H469"/>
    <mergeCell ref="A467:B467"/>
    <mergeCell ref="A495:H495"/>
    <mergeCell ref="A496:H496"/>
    <mergeCell ref="B497:H497"/>
    <mergeCell ref="B498:H498"/>
    <mergeCell ref="A499:D499"/>
    <mergeCell ref="A492:F492"/>
    <mergeCell ref="G492:H492"/>
    <mergeCell ref="A493:F493"/>
    <mergeCell ref="G493:H493"/>
    <mergeCell ref="A494:F494"/>
    <mergeCell ref="G494:H494"/>
    <mergeCell ref="G488:H488"/>
    <mergeCell ref="A489:H489"/>
    <mergeCell ref="A490:F490"/>
    <mergeCell ref="G490:H490"/>
    <mergeCell ref="A491:F491"/>
    <mergeCell ref="G491:H491"/>
    <mergeCell ref="C513:E513"/>
    <mergeCell ref="G513:H513"/>
    <mergeCell ref="C514:E514"/>
    <mergeCell ref="G514:H514"/>
    <mergeCell ref="C515:E515"/>
    <mergeCell ref="G515:H515"/>
    <mergeCell ref="A509:H509"/>
    <mergeCell ref="A510:H510"/>
    <mergeCell ref="A511:H511"/>
    <mergeCell ref="C512:E512"/>
    <mergeCell ref="G512:H512"/>
    <mergeCell ref="A505:B505"/>
    <mergeCell ref="C505:F505"/>
    <mergeCell ref="G505:H505"/>
    <mergeCell ref="A507:H507"/>
    <mergeCell ref="A508:H508"/>
    <mergeCell ref="F500:G500"/>
    <mergeCell ref="F501:G501"/>
    <mergeCell ref="F502:G502"/>
    <mergeCell ref="F503:G503"/>
    <mergeCell ref="F504:G504"/>
    <mergeCell ref="A512:B512"/>
    <mergeCell ref="A513:B513"/>
    <mergeCell ref="G534:H534"/>
    <mergeCell ref="A535:H535"/>
    <mergeCell ref="A536:F536"/>
    <mergeCell ref="G536:H536"/>
    <mergeCell ref="A537:F537"/>
    <mergeCell ref="G537:H537"/>
    <mergeCell ref="A530:H530"/>
    <mergeCell ref="A531:H531"/>
    <mergeCell ref="A532:H532"/>
    <mergeCell ref="A533:F533"/>
    <mergeCell ref="G533:H533"/>
    <mergeCell ref="A516:H516"/>
    <mergeCell ref="A517:H517"/>
    <mergeCell ref="A518:A520"/>
    <mergeCell ref="B518:B520"/>
    <mergeCell ref="C518:C520"/>
    <mergeCell ref="D518:D520"/>
    <mergeCell ref="E518:E520"/>
    <mergeCell ref="F518:F520"/>
    <mergeCell ref="G518:G520"/>
    <mergeCell ref="H518:H520"/>
    <mergeCell ref="A551:B551"/>
    <mergeCell ref="C551:F551"/>
    <mergeCell ref="G551:H551"/>
    <mergeCell ref="A553:H553"/>
    <mergeCell ref="A554:H554"/>
    <mergeCell ref="F546:G546"/>
    <mergeCell ref="F547:G547"/>
    <mergeCell ref="F548:G548"/>
    <mergeCell ref="F549:G549"/>
    <mergeCell ref="F550:G550"/>
    <mergeCell ref="A541:H541"/>
    <mergeCell ref="A542:H542"/>
    <mergeCell ref="B543:H543"/>
    <mergeCell ref="B544:H544"/>
    <mergeCell ref="A545:D545"/>
    <mergeCell ref="A538:F538"/>
    <mergeCell ref="G538:H538"/>
    <mergeCell ref="A539:F539"/>
    <mergeCell ref="G539:H539"/>
    <mergeCell ref="A540:F540"/>
    <mergeCell ref="G540:H540"/>
    <mergeCell ref="A562:H562"/>
    <mergeCell ref="A563:H563"/>
    <mergeCell ref="A564:A566"/>
    <mergeCell ref="B564:B566"/>
    <mergeCell ref="C564:C566"/>
    <mergeCell ref="D564:D566"/>
    <mergeCell ref="E564:E566"/>
    <mergeCell ref="F564:F566"/>
    <mergeCell ref="G564:G566"/>
    <mergeCell ref="H564:H566"/>
    <mergeCell ref="C559:E559"/>
    <mergeCell ref="G559:H559"/>
    <mergeCell ref="C560:E560"/>
    <mergeCell ref="G560:H560"/>
    <mergeCell ref="C561:E561"/>
    <mergeCell ref="G561:H561"/>
    <mergeCell ref="A555:H555"/>
    <mergeCell ref="A556:H556"/>
    <mergeCell ref="A557:H557"/>
    <mergeCell ref="C558:E558"/>
    <mergeCell ref="G558:H558"/>
    <mergeCell ref="A558:B558"/>
    <mergeCell ref="A559:B559"/>
    <mergeCell ref="A584:F584"/>
    <mergeCell ref="G584:H584"/>
    <mergeCell ref="A585:F585"/>
    <mergeCell ref="G585:H585"/>
    <mergeCell ref="A586:F586"/>
    <mergeCell ref="G586:H586"/>
    <mergeCell ref="G580:H580"/>
    <mergeCell ref="A581:H581"/>
    <mergeCell ref="A582:F582"/>
    <mergeCell ref="G582:H582"/>
    <mergeCell ref="A583:F583"/>
    <mergeCell ref="G583:H583"/>
    <mergeCell ref="A576:H576"/>
    <mergeCell ref="A577:H577"/>
    <mergeCell ref="A578:H578"/>
    <mergeCell ref="A579:F579"/>
    <mergeCell ref="G579:H579"/>
    <mergeCell ref="A601:H601"/>
    <mergeCell ref="A602:H602"/>
    <mergeCell ref="A603:H603"/>
    <mergeCell ref="C604:E604"/>
    <mergeCell ref="G604:H604"/>
    <mergeCell ref="A597:B597"/>
    <mergeCell ref="C597:F597"/>
    <mergeCell ref="G597:H597"/>
    <mergeCell ref="A599:H599"/>
    <mergeCell ref="A600:H600"/>
    <mergeCell ref="F592:G592"/>
    <mergeCell ref="F593:G593"/>
    <mergeCell ref="F594:G594"/>
    <mergeCell ref="F595:G595"/>
    <mergeCell ref="F596:G596"/>
    <mergeCell ref="A587:H587"/>
    <mergeCell ref="A588:H588"/>
    <mergeCell ref="B589:H589"/>
    <mergeCell ref="B590:H590"/>
    <mergeCell ref="A591:D591"/>
    <mergeCell ref="A604:B604"/>
    <mergeCell ref="A622:H622"/>
    <mergeCell ref="A623:H623"/>
    <mergeCell ref="A624:H624"/>
    <mergeCell ref="A625:F625"/>
    <mergeCell ref="G625:H625"/>
    <mergeCell ref="A608:H608"/>
    <mergeCell ref="A609:H609"/>
    <mergeCell ref="A610:A612"/>
    <mergeCell ref="B610:B612"/>
    <mergeCell ref="C610:C612"/>
    <mergeCell ref="D610:D612"/>
    <mergeCell ref="E610:E612"/>
    <mergeCell ref="F610:F612"/>
    <mergeCell ref="G610:G612"/>
    <mergeCell ref="H610:H612"/>
    <mergeCell ref="C605:E605"/>
    <mergeCell ref="G605:H605"/>
    <mergeCell ref="C606:E606"/>
    <mergeCell ref="G606:H606"/>
    <mergeCell ref="C607:E607"/>
    <mergeCell ref="G607:H607"/>
    <mergeCell ref="A605:B605"/>
    <mergeCell ref="A633:H633"/>
    <mergeCell ref="A634:H634"/>
    <mergeCell ref="B635:H635"/>
    <mergeCell ref="B636:H636"/>
    <mergeCell ref="A637:D637"/>
    <mergeCell ref="A630:F630"/>
    <mergeCell ref="G630:H630"/>
    <mergeCell ref="A631:F631"/>
    <mergeCell ref="G631:H631"/>
    <mergeCell ref="A632:F632"/>
    <mergeCell ref="G632:H632"/>
    <mergeCell ref="G626:H626"/>
    <mergeCell ref="A627:H627"/>
    <mergeCell ref="A628:F628"/>
    <mergeCell ref="G628:H628"/>
    <mergeCell ref="A629:F629"/>
    <mergeCell ref="G629:H629"/>
    <mergeCell ref="C651:E651"/>
    <mergeCell ref="G651:H651"/>
    <mergeCell ref="C652:E652"/>
    <mergeCell ref="G652:H652"/>
    <mergeCell ref="C653:E653"/>
    <mergeCell ref="G653:H653"/>
    <mergeCell ref="A647:H647"/>
    <mergeCell ref="A648:H648"/>
    <mergeCell ref="A649:H649"/>
    <mergeCell ref="C650:E650"/>
    <mergeCell ref="G650:H650"/>
    <mergeCell ref="A643:B643"/>
    <mergeCell ref="C643:F643"/>
    <mergeCell ref="G643:H643"/>
    <mergeCell ref="A645:H645"/>
    <mergeCell ref="A646:H646"/>
    <mergeCell ref="F638:G638"/>
    <mergeCell ref="F639:G639"/>
    <mergeCell ref="F640:G640"/>
    <mergeCell ref="F641:G641"/>
    <mergeCell ref="F642:G642"/>
    <mergeCell ref="A650:B650"/>
    <mergeCell ref="A651:B651"/>
    <mergeCell ref="G672:H672"/>
    <mergeCell ref="A673:H673"/>
    <mergeCell ref="A674:F674"/>
    <mergeCell ref="G674:H674"/>
    <mergeCell ref="A675:F675"/>
    <mergeCell ref="G675:H675"/>
    <mergeCell ref="A668:H668"/>
    <mergeCell ref="A669:H669"/>
    <mergeCell ref="A670:H670"/>
    <mergeCell ref="A671:F671"/>
    <mergeCell ref="G671:H671"/>
    <mergeCell ref="A654:H654"/>
    <mergeCell ref="A655:H655"/>
    <mergeCell ref="A656:A658"/>
    <mergeCell ref="B656:B658"/>
    <mergeCell ref="C656:C658"/>
    <mergeCell ref="D656:D658"/>
    <mergeCell ref="E656:E658"/>
    <mergeCell ref="F656:F658"/>
    <mergeCell ref="G656:G658"/>
    <mergeCell ref="H656:H658"/>
    <mergeCell ref="A689:B689"/>
    <mergeCell ref="C689:F689"/>
    <mergeCell ref="G689:H689"/>
    <mergeCell ref="A691:H691"/>
    <mergeCell ref="A692:H692"/>
    <mergeCell ref="F684:G684"/>
    <mergeCell ref="F685:G685"/>
    <mergeCell ref="F686:G686"/>
    <mergeCell ref="F687:G687"/>
    <mergeCell ref="F688:G688"/>
    <mergeCell ref="A679:H679"/>
    <mergeCell ref="A680:H680"/>
    <mergeCell ref="B681:H681"/>
    <mergeCell ref="B682:H682"/>
    <mergeCell ref="A683:D683"/>
    <mergeCell ref="A676:F676"/>
    <mergeCell ref="G676:H676"/>
    <mergeCell ref="A677:F677"/>
    <mergeCell ref="G677:H677"/>
    <mergeCell ref="A678:F678"/>
    <mergeCell ref="G678:H678"/>
    <mergeCell ref="A700:H700"/>
    <mergeCell ref="A701:H701"/>
    <mergeCell ref="A702:A704"/>
    <mergeCell ref="B702:B704"/>
    <mergeCell ref="C702:C704"/>
    <mergeCell ref="D702:D704"/>
    <mergeCell ref="E702:E704"/>
    <mergeCell ref="F702:F704"/>
    <mergeCell ref="G702:G704"/>
    <mergeCell ref="H702:H704"/>
    <mergeCell ref="C697:E697"/>
    <mergeCell ref="G697:H697"/>
    <mergeCell ref="C698:E698"/>
    <mergeCell ref="G698:H698"/>
    <mergeCell ref="C699:E699"/>
    <mergeCell ref="G699:H699"/>
    <mergeCell ref="A693:H693"/>
    <mergeCell ref="A694:H694"/>
    <mergeCell ref="A695:H695"/>
    <mergeCell ref="C696:E696"/>
    <mergeCell ref="G696:H696"/>
    <mergeCell ref="A696:B696"/>
    <mergeCell ref="A697:B697"/>
    <mergeCell ref="A722:F722"/>
    <mergeCell ref="G722:H722"/>
    <mergeCell ref="A723:F723"/>
    <mergeCell ref="G723:H723"/>
    <mergeCell ref="A724:F724"/>
    <mergeCell ref="G724:H724"/>
    <mergeCell ref="G718:H718"/>
    <mergeCell ref="A719:H719"/>
    <mergeCell ref="A720:F720"/>
    <mergeCell ref="G720:H720"/>
    <mergeCell ref="A721:F721"/>
    <mergeCell ref="G721:H721"/>
    <mergeCell ref="A714:H714"/>
    <mergeCell ref="A715:H715"/>
    <mergeCell ref="A716:H716"/>
    <mergeCell ref="A717:F717"/>
    <mergeCell ref="G717:H717"/>
    <mergeCell ref="A739:H739"/>
    <mergeCell ref="A740:H740"/>
    <mergeCell ref="A741:H741"/>
    <mergeCell ref="C742:E742"/>
    <mergeCell ref="G742:H742"/>
    <mergeCell ref="A735:B735"/>
    <mergeCell ref="C735:F735"/>
    <mergeCell ref="G735:H735"/>
    <mergeCell ref="A737:H737"/>
    <mergeCell ref="A738:H738"/>
    <mergeCell ref="F730:G730"/>
    <mergeCell ref="F731:G731"/>
    <mergeCell ref="F732:G732"/>
    <mergeCell ref="F733:G733"/>
    <mergeCell ref="F734:G734"/>
    <mergeCell ref="A725:H725"/>
    <mergeCell ref="A726:H726"/>
    <mergeCell ref="B727:H727"/>
    <mergeCell ref="B728:H728"/>
    <mergeCell ref="A729:D729"/>
    <mergeCell ref="A742:B742"/>
    <mergeCell ref="A760:H760"/>
    <mergeCell ref="A761:H761"/>
    <mergeCell ref="A762:H762"/>
    <mergeCell ref="A763:F763"/>
    <mergeCell ref="G763:H763"/>
    <mergeCell ref="A746:H746"/>
    <mergeCell ref="A747:H747"/>
    <mergeCell ref="A748:A750"/>
    <mergeCell ref="B748:B750"/>
    <mergeCell ref="C748:C750"/>
    <mergeCell ref="D748:D750"/>
    <mergeCell ref="E748:E750"/>
    <mergeCell ref="F748:F750"/>
    <mergeCell ref="G748:G750"/>
    <mergeCell ref="H748:H750"/>
    <mergeCell ref="C743:E743"/>
    <mergeCell ref="G743:H743"/>
    <mergeCell ref="C744:E744"/>
    <mergeCell ref="G744:H744"/>
    <mergeCell ref="C745:E745"/>
    <mergeCell ref="G745:H745"/>
    <mergeCell ref="A743:B743"/>
    <mergeCell ref="A771:H771"/>
    <mergeCell ref="A772:H772"/>
    <mergeCell ref="B773:H773"/>
    <mergeCell ref="B774:H774"/>
    <mergeCell ref="A775:D775"/>
    <mergeCell ref="A768:F768"/>
    <mergeCell ref="G768:H768"/>
    <mergeCell ref="A769:F769"/>
    <mergeCell ref="G769:H769"/>
    <mergeCell ref="A770:F770"/>
    <mergeCell ref="G770:H770"/>
    <mergeCell ref="G764:H764"/>
    <mergeCell ref="A765:H765"/>
    <mergeCell ref="A766:F766"/>
    <mergeCell ref="G766:H766"/>
    <mergeCell ref="A767:F767"/>
    <mergeCell ref="G767:H767"/>
    <mergeCell ref="C789:E789"/>
    <mergeCell ref="G789:H789"/>
    <mergeCell ref="C790:E790"/>
    <mergeCell ref="G790:H790"/>
    <mergeCell ref="C791:E791"/>
    <mergeCell ref="G791:H791"/>
    <mergeCell ref="A785:H785"/>
    <mergeCell ref="A786:H786"/>
    <mergeCell ref="A787:H787"/>
    <mergeCell ref="C788:E788"/>
    <mergeCell ref="G788:H788"/>
    <mergeCell ref="A781:B781"/>
    <mergeCell ref="C781:F781"/>
    <mergeCell ref="G781:H781"/>
    <mergeCell ref="A783:H783"/>
    <mergeCell ref="A784:H784"/>
    <mergeCell ref="F776:G776"/>
    <mergeCell ref="F777:G777"/>
    <mergeCell ref="F778:G778"/>
    <mergeCell ref="F779:G779"/>
    <mergeCell ref="F780:G780"/>
    <mergeCell ref="A788:B788"/>
    <mergeCell ref="A789:B789"/>
    <mergeCell ref="G810:H810"/>
    <mergeCell ref="A811:H811"/>
    <mergeCell ref="A812:F812"/>
    <mergeCell ref="G812:H812"/>
    <mergeCell ref="A813:F813"/>
    <mergeCell ref="G813:H813"/>
    <mergeCell ref="A806:H806"/>
    <mergeCell ref="A807:H807"/>
    <mergeCell ref="A808:H808"/>
    <mergeCell ref="A809:F809"/>
    <mergeCell ref="G809:H809"/>
    <mergeCell ref="A792:H792"/>
    <mergeCell ref="A793:H793"/>
    <mergeCell ref="A794:A796"/>
    <mergeCell ref="B794:B796"/>
    <mergeCell ref="C794:C796"/>
    <mergeCell ref="D794:D796"/>
    <mergeCell ref="E794:E796"/>
    <mergeCell ref="F794:F796"/>
    <mergeCell ref="G794:G796"/>
    <mergeCell ref="H794:H796"/>
    <mergeCell ref="A827:B827"/>
    <mergeCell ref="C827:F827"/>
    <mergeCell ref="G827:H827"/>
    <mergeCell ref="A829:H829"/>
    <mergeCell ref="A830:H830"/>
    <mergeCell ref="F822:G822"/>
    <mergeCell ref="F823:G823"/>
    <mergeCell ref="F824:G824"/>
    <mergeCell ref="F825:G825"/>
    <mergeCell ref="F826:G826"/>
    <mergeCell ref="A817:H817"/>
    <mergeCell ref="A818:H818"/>
    <mergeCell ref="B819:H819"/>
    <mergeCell ref="B820:H820"/>
    <mergeCell ref="A821:D821"/>
    <mergeCell ref="A814:F814"/>
    <mergeCell ref="G814:H814"/>
    <mergeCell ref="A815:F815"/>
    <mergeCell ref="G815:H815"/>
    <mergeCell ref="A816:F816"/>
    <mergeCell ref="G816:H816"/>
    <mergeCell ref="A838:H838"/>
    <mergeCell ref="A839:H839"/>
    <mergeCell ref="A840:A842"/>
    <mergeCell ref="B840:B842"/>
    <mergeCell ref="C840:C842"/>
    <mergeCell ref="D840:D842"/>
    <mergeCell ref="E840:E842"/>
    <mergeCell ref="F840:F842"/>
    <mergeCell ref="G840:G842"/>
    <mergeCell ref="H840:H842"/>
    <mergeCell ref="C835:E835"/>
    <mergeCell ref="G835:H835"/>
    <mergeCell ref="C836:E836"/>
    <mergeCell ref="G836:H836"/>
    <mergeCell ref="C837:E837"/>
    <mergeCell ref="G837:H837"/>
    <mergeCell ref="A831:H831"/>
    <mergeCell ref="A832:H832"/>
    <mergeCell ref="A833:H833"/>
    <mergeCell ref="C834:E834"/>
    <mergeCell ref="G834:H834"/>
    <mergeCell ref="A834:B834"/>
    <mergeCell ref="A835:B835"/>
    <mergeCell ref="A860:F860"/>
    <mergeCell ref="G860:H860"/>
    <mergeCell ref="A861:F861"/>
    <mergeCell ref="G861:H861"/>
    <mergeCell ref="A862:F862"/>
    <mergeCell ref="G862:H862"/>
    <mergeCell ref="G856:H856"/>
    <mergeCell ref="A857:H857"/>
    <mergeCell ref="A858:F858"/>
    <mergeCell ref="G858:H858"/>
    <mergeCell ref="A859:F859"/>
    <mergeCell ref="G859:H859"/>
    <mergeCell ref="A852:H852"/>
    <mergeCell ref="A853:H853"/>
    <mergeCell ref="A854:H854"/>
    <mergeCell ref="A855:F855"/>
    <mergeCell ref="G855:H855"/>
    <mergeCell ref="A877:H877"/>
    <mergeCell ref="A878:H878"/>
    <mergeCell ref="A879:H879"/>
    <mergeCell ref="C880:E880"/>
    <mergeCell ref="G880:H880"/>
    <mergeCell ref="A873:B873"/>
    <mergeCell ref="C873:F873"/>
    <mergeCell ref="G873:H873"/>
    <mergeCell ref="A875:H875"/>
    <mergeCell ref="A876:H876"/>
    <mergeCell ref="F868:G868"/>
    <mergeCell ref="F869:G869"/>
    <mergeCell ref="F870:G870"/>
    <mergeCell ref="F871:G871"/>
    <mergeCell ref="F872:G872"/>
    <mergeCell ref="A863:H863"/>
    <mergeCell ref="A864:H864"/>
    <mergeCell ref="B865:H865"/>
    <mergeCell ref="B866:H866"/>
    <mergeCell ref="A867:D867"/>
    <mergeCell ref="A880:B880"/>
    <mergeCell ref="A898:H898"/>
    <mergeCell ref="A899:H899"/>
    <mergeCell ref="A900:H900"/>
    <mergeCell ref="A901:F901"/>
    <mergeCell ref="G901:H901"/>
    <mergeCell ref="A884:H884"/>
    <mergeCell ref="A885:H885"/>
    <mergeCell ref="A886:A888"/>
    <mergeCell ref="B886:B888"/>
    <mergeCell ref="C886:C888"/>
    <mergeCell ref="D886:D888"/>
    <mergeCell ref="E886:E888"/>
    <mergeCell ref="F886:F888"/>
    <mergeCell ref="G886:G888"/>
    <mergeCell ref="H886:H888"/>
    <mergeCell ref="C881:E881"/>
    <mergeCell ref="G881:H881"/>
    <mergeCell ref="C882:E882"/>
    <mergeCell ref="G882:H882"/>
    <mergeCell ref="C883:E883"/>
    <mergeCell ref="G883:H883"/>
    <mergeCell ref="A881:B881"/>
    <mergeCell ref="A909:H909"/>
    <mergeCell ref="A910:H910"/>
    <mergeCell ref="B911:H911"/>
    <mergeCell ref="B912:H912"/>
    <mergeCell ref="A913:D913"/>
    <mergeCell ref="A906:F906"/>
    <mergeCell ref="G906:H906"/>
    <mergeCell ref="A907:F907"/>
    <mergeCell ref="G907:H907"/>
    <mergeCell ref="A908:F908"/>
    <mergeCell ref="G908:H908"/>
    <mergeCell ref="G902:H902"/>
    <mergeCell ref="A903:H903"/>
    <mergeCell ref="A904:F904"/>
    <mergeCell ref="G904:H904"/>
    <mergeCell ref="A905:F905"/>
    <mergeCell ref="G905:H905"/>
    <mergeCell ref="C928:E928"/>
    <mergeCell ref="G928:H928"/>
    <mergeCell ref="C929:E929"/>
    <mergeCell ref="G929:H929"/>
    <mergeCell ref="C930:E930"/>
    <mergeCell ref="G930:H930"/>
    <mergeCell ref="A924:H924"/>
    <mergeCell ref="A925:H925"/>
    <mergeCell ref="A926:H926"/>
    <mergeCell ref="C927:E927"/>
    <mergeCell ref="G927:H927"/>
    <mergeCell ref="A919:B919"/>
    <mergeCell ref="C919:F919"/>
    <mergeCell ref="G919:H919"/>
    <mergeCell ref="A922:H922"/>
    <mergeCell ref="A923:H923"/>
    <mergeCell ref="F914:G914"/>
    <mergeCell ref="F915:G915"/>
    <mergeCell ref="F916:G916"/>
    <mergeCell ref="F917:G917"/>
    <mergeCell ref="F918:G918"/>
    <mergeCell ref="G949:H949"/>
    <mergeCell ref="A950:H950"/>
    <mergeCell ref="A951:F951"/>
    <mergeCell ref="G951:H951"/>
    <mergeCell ref="A952:F952"/>
    <mergeCell ref="G952:H952"/>
    <mergeCell ref="A945:H945"/>
    <mergeCell ref="A946:H946"/>
    <mergeCell ref="A947:H947"/>
    <mergeCell ref="A948:F948"/>
    <mergeCell ref="G948:H948"/>
    <mergeCell ref="A931:H931"/>
    <mergeCell ref="A932:H932"/>
    <mergeCell ref="A933:A935"/>
    <mergeCell ref="B933:B935"/>
    <mergeCell ref="C933:C935"/>
    <mergeCell ref="D933:D935"/>
    <mergeCell ref="E933:E935"/>
    <mergeCell ref="F933:F935"/>
    <mergeCell ref="G933:G935"/>
    <mergeCell ref="H933:H935"/>
    <mergeCell ref="A966:B966"/>
    <mergeCell ref="C966:F966"/>
    <mergeCell ref="G966:H966"/>
    <mergeCell ref="F961:G961"/>
    <mergeCell ref="F962:G962"/>
    <mergeCell ref="F963:G963"/>
    <mergeCell ref="F964:G964"/>
    <mergeCell ref="F965:G965"/>
    <mergeCell ref="A956:H956"/>
    <mergeCell ref="A957:H957"/>
    <mergeCell ref="B958:H958"/>
    <mergeCell ref="B959:H959"/>
    <mergeCell ref="A960:D960"/>
    <mergeCell ref="A953:F953"/>
    <mergeCell ref="G953:H953"/>
    <mergeCell ref="A954:F954"/>
    <mergeCell ref="G954:H954"/>
    <mergeCell ref="A955:F955"/>
    <mergeCell ref="G955:H955"/>
  </mergeCells>
  <pageMargins left="0.45" right="0.22" top="0.24" bottom="0.16" header="0.16" footer="0.16"/>
  <pageSetup paperSize="9" scale="55" orientation="portrait" r:id="rId1"/>
  <rowBreaks count="20" manualBreakCount="20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  <brk id="368" max="16383" man="1"/>
    <brk id="414" max="16383" man="1"/>
    <brk id="460" max="16383" man="1"/>
    <brk id="506" max="16383" man="1"/>
    <brk id="552" max="16383" man="1"/>
    <brk id="598" max="16383" man="1"/>
    <brk id="644" max="16383" man="1"/>
    <brk id="690" max="16383" man="1"/>
    <brk id="736" max="16383" man="1"/>
    <brk id="782" max="16383" man="1"/>
    <brk id="828" max="16383" man="1"/>
    <brk id="874" max="16383" man="1"/>
    <brk id="9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zoomScaleNormal="100" workbookViewId="0">
      <selection activeCell="N5" sqref="N5"/>
    </sheetView>
  </sheetViews>
  <sheetFormatPr defaultColWidth="14.42578125" defaultRowHeight="15.75" x14ac:dyDescent="0.25"/>
  <cols>
    <col min="1" max="1" width="6" style="119" bestFit="1" customWidth="1"/>
    <col min="2" max="2" width="24.5703125" style="119" bestFit="1" customWidth="1"/>
    <col min="3" max="4" width="10.28515625" style="119" customWidth="1"/>
    <col min="5" max="5" width="7.28515625" style="119" bestFit="1" customWidth="1"/>
    <col min="6" max="6" width="7.28515625" style="119" customWidth="1"/>
    <col min="7" max="7" width="8.85546875" style="119" bestFit="1" customWidth="1"/>
    <col min="8" max="8" width="8.85546875" style="119" customWidth="1"/>
    <col min="9" max="10" width="8.28515625" style="119" customWidth="1"/>
    <col min="11" max="11" width="13" style="119" customWidth="1"/>
    <col min="12" max="12" width="6.42578125" style="119" customWidth="1"/>
    <col min="13" max="13" width="5.7109375" style="119" bestFit="1" customWidth="1"/>
    <col min="14" max="14" width="10.42578125" style="119" bestFit="1" customWidth="1"/>
    <col min="15" max="15" width="14.5703125" style="119" customWidth="1"/>
    <col min="16" max="16384" width="14.42578125" style="119"/>
  </cols>
  <sheetData>
    <row r="1" spans="1:29" ht="20.100000000000001" customHeight="1" x14ac:dyDescent="0.25">
      <c r="A1" s="574" t="s">
        <v>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6"/>
      <c r="O1" s="112"/>
      <c r="P1" s="112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ht="20.100000000000001" customHeight="1" x14ac:dyDescent="0.25">
      <c r="A2" s="577" t="s">
        <v>345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9"/>
      <c r="O2" s="112"/>
      <c r="P2" s="11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 ht="20.100000000000001" customHeight="1" x14ac:dyDescent="0.25">
      <c r="A3" s="577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9"/>
      <c r="O3" s="112"/>
      <c r="P3" s="112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20.100000000000001" customHeight="1" x14ac:dyDescent="0.25">
      <c r="A4" s="128" t="s">
        <v>4</v>
      </c>
      <c r="B4" s="14" t="s">
        <v>1</v>
      </c>
      <c r="C4" s="14" t="s">
        <v>5</v>
      </c>
      <c r="D4" s="245"/>
      <c r="E4" s="14" t="s">
        <v>6</v>
      </c>
      <c r="F4" s="14"/>
      <c r="G4" s="14" t="s">
        <v>7</v>
      </c>
      <c r="H4" s="14"/>
      <c r="I4" s="14" t="s">
        <v>8</v>
      </c>
      <c r="J4" s="14"/>
      <c r="K4" s="14" t="s">
        <v>9</v>
      </c>
      <c r="L4" s="14" t="s">
        <v>51</v>
      </c>
      <c r="M4" s="14" t="s">
        <v>52</v>
      </c>
      <c r="N4" s="129" t="s">
        <v>2</v>
      </c>
      <c r="O4" s="112"/>
      <c r="P4" s="112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t="20.100000000000001" customHeight="1" x14ac:dyDescent="0.25">
      <c r="A5" s="577" t="s">
        <v>53</v>
      </c>
      <c r="B5" s="580"/>
      <c r="C5" s="14">
        <v>80</v>
      </c>
      <c r="D5" s="14">
        <v>40</v>
      </c>
      <c r="E5" s="14">
        <v>80</v>
      </c>
      <c r="F5" s="14">
        <v>40</v>
      </c>
      <c r="G5" s="14">
        <v>80</v>
      </c>
      <c r="H5" s="14">
        <v>40</v>
      </c>
      <c r="I5" s="14">
        <v>80</v>
      </c>
      <c r="J5" s="14">
        <v>40</v>
      </c>
      <c r="K5" s="14">
        <v>50</v>
      </c>
      <c r="L5" s="14">
        <v>50</v>
      </c>
      <c r="M5" s="14">
        <v>50</v>
      </c>
      <c r="N5" s="129">
        <f>SUM(C5:K5)</f>
        <v>530</v>
      </c>
      <c r="O5" s="112"/>
      <c r="P5" s="112"/>
      <c r="Q5" s="112"/>
      <c r="R5" s="112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ht="20.100000000000001" customHeight="1" x14ac:dyDescent="0.25">
      <c r="A6" s="128">
        <v>1</v>
      </c>
      <c r="B6" s="120" t="s">
        <v>65</v>
      </c>
      <c r="C6" s="122" t="s">
        <v>297</v>
      </c>
      <c r="D6" s="21">
        <f>C6/2</f>
        <v>38</v>
      </c>
      <c r="E6" s="123">
        <v>66.5</v>
      </c>
      <c r="F6" s="21">
        <f>E6/2</f>
        <v>33.25</v>
      </c>
      <c r="G6" s="124">
        <v>60</v>
      </c>
      <c r="H6" s="21">
        <f>G6/2</f>
        <v>30</v>
      </c>
      <c r="I6" s="123">
        <v>73.5</v>
      </c>
      <c r="J6" s="21">
        <f>I6/2</f>
        <v>36.75</v>
      </c>
      <c r="K6" s="124">
        <v>48.5</v>
      </c>
      <c r="L6" s="123">
        <v>48</v>
      </c>
      <c r="M6" s="123">
        <v>48</v>
      </c>
      <c r="N6" s="130">
        <f t="shared" ref="N6:N25" si="0">SUM(C6:K6)</f>
        <v>386.5</v>
      </c>
      <c r="O6" s="112"/>
      <c r="P6" s="112"/>
      <c r="Q6" s="112"/>
      <c r="R6" s="112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ht="20.100000000000001" customHeight="1" x14ac:dyDescent="0.25">
      <c r="A7" s="128">
        <v>2</v>
      </c>
      <c r="B7" s="121" t="s">
        <v>75</v>
      </c>
      <c r="C7" s="122" t="s">
        <v>298</v>
      </c>
      <c r="D7" s="21">
        <f t="shared" ref="D7:D25" si="1">C7/2</f>
        <v>23.5</v>
      </c>
      <c r="E7" s="123">
        <v>57</v>
      </c>
      <c r="F7" s="21">
        <f t="shared" ref="F7:F25" si="2">E7/2</f>
        <v>28.5</v>
      </c>
      <c r="G7" s="124">
        <v>46.5</v>
      </c>
      <c r="H7" s="21">
        <f t="shared" ref="H7:H25" si="3">G7/2</f>
        <v>23.25</v>
      </c>
      <c r="I7" s="123">
        <v>50.5</v>
      </c>
      <c r="J7" s="21">
        <f t="shared" ref="J7:J25" si="4">I7/2</f>
        <v>25.25</v>
      </c>
      <c r="K7" s="124">
        <v>28</v>
      </c>
      <c r="L7" s="123">
        <v>40</v>
      </c>
      <c r="M7" s="123">
        <v>34.5</v>
      </c>
      <c r="N7" s="130">
        <f t="shared" si="0"/>
        <v>282.5</v>
      </c>
      <c r="O7" s="112"/>
      <c r="P7" s="112"/>
      <c r="Q7" s="112"/>
      <c r="R7" s="112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t="20.100000000000001" customHeight="1" x14ac:dyDescent="0.25">
      <c r="A8" s="128">
        <v>3</v>
      </c>
      <c r="B8" s="121" t="s">
        <v>82</v>
      </c>
      <c r="C8" s="124">
        <v>64</v>
      </c>
      <c r="D8" s="21">
        <f t="shared" si="1"/>
        <v>32</v>
      </c>
      <c r="E8" s="123">
        <v>65</v>
      </c>
      <c r="F8" s="21">
        <f t="shared" si="2"/>
        <v>32.5</v>
      </c>
      <c r="G8" s="124">
        <v>60</v>
      </c>
      <c r="H8" s="21">
        <f t="shared" si="3"/>
        <v>30</v>
      </c>
      <c r="I8" s="123">
        <v>77.5</v>
      </c>
      <c r="J8" s="21">
        <f t="shared" si="4"/>
        <v>38.75</v>
      </c>
      <c r="K8" s="124">
        <v>47.5</v>
      </c>
      <c r="L8" s="123">
        <v>46</v>
      </c>
      <c r="M8" s="123">
        <v>45.5</v>
      </c>
      <c r="N8" s="130">
        <f t="shared" si="0"/>
        <v>447.25</v>
      </c>
      <c r="O8" s="112"/>
      <c r="P8" s="112"/>
      <c r="Q8" s="112"/>
      <c r="R8" s="112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t="20.100000000000001" customHeight="1" x14ac:dyDescent="0.25">
      <c r="A9" s="128">
        <v>4</v>
      </c>
      <c r="B9" s="121" t="s">
        <v>89</v>
      </c>
      <c r="C9" s="124">
        <v>74.5</v>
      </c>
      <c r="D9" s="21">
        <f t="shared" si="1"/>
        <v>37.25</v>
      </c>
      <c r="E9" s="123">
        <v>73</v>
      </c>
      <c r="F9" s="21">
        <f t="shared" si="2"/>
        <v>36.5</v>
      </c>
      <c r="G9" s="124">
        <v>68.5</v>
      </c>
      <c r="H9" s="21">
        <f t="shared" si="3"/>
        <v>34.25</v>
      </c>
      <c r="I9" s="123">
        <v>77</v>
      </c>
      <c r="J9" s="21">
        <f t="shared" si="4"/>
        <v>38.5</v>
      </c>
      <c r="K9" s="124">
        <v>45</v>
      </c>
      <c r="L9" s="123">
        <v>48</v>
      </c>
      <c r="M9" s="123">
        <v>49</v>
      </c>
      <c r="N9" s="130">
        <f t="shared" si="0"/>
        <v>484.5</v>
      </c>
      <c r="O9" s="112"/>
      <c r="P9" s="112"/>
      <c r="Q9" s="112"/>
      <c r="R9" s="112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ht="29.25" customHeight="1" x14ac:dyDescent="0.25">
      <c r="A10" s="128">
        <v>5</v>
      </c>
      <c r="B10" s="121" t="s">
        <v>95</v>
      </c>
      <c r="C10" s="124">
        <v>79</v>
      </c>
      <c r="D10" s="21">
        <f t="shared" si="1"/>
        <v>39.5</v>
      </c>
      <c r="E10" s="123">
        <v>73</v>
      </c>
      <c r="F10" s="21">
        <f t="shared" si="2"/>
        <v>36.5</v>
      </c>
      <c r="G10" s="124">
        <v>74</v>
      </c>
      <c r="H10" s="21">
        <f t="shared" si="3"/>
        <v>37</v>
      </c>
      <c r="I10" s="123">
        <v>72</v>
      </c>
      <c r="J10" s="21">
        <f t="shared" si="4"/>
        <v>36</v>
      </c>
      <c r="K10" s="124">
        <v>49</v>
      </c>
      <c r="L10" s="123">
        <v>50</v>
      </c>
      <c r="M10" s="123">
        <v>50</v>
      </c>
      <c r="N10" s="130">
        <f t="shared" si="0"/>
        <v>496</v>
      </c>
      <c r="O10" s="112"/>
      <c r="P10" s="112"/>
      <c r="Q10" s="112"/>
      <c r="R10" s="112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</row>
    <row r="11" spans="1:29" ht="20.100000000000001" customHeight="1" x14ac:dyDescent="0.25">
      <c r="A11" s="128">
        <v>6</v>
      </c>
      <c r="B11" s="121" t="s">
        <v>101</v>
      </c>
      <c r="C11" s="124">
        <v>66</v>
      </c>
      <c r="D11" s="21">
        <f t="shared" si="1"/>
        <v>33</v>
      </c>
      <c r="E11" s="123">
        <v>73</v>
      </c>
      <c r="F11" s="21">
        <f t="shared" si="2"/>
        <v>36.5</v>
      </c>
      <c r="G11" s="124">
        <v>63</v>
      </c>
      <c r="H11" s="21">
        <f t="shared" si="3"/>
        <v>31.5</v>
      </c>
      <c r="I11" s="123">
        <v>61.5</v>
      </c>
      <c r="J11" s="21">
        <f t="shared" si="4"/>
        <v>30.75</v>
      </c>
      <c r="K11" s="124">
        <v>37.5</v>
      </c>
      <c r="L11" s="123">
        <v>40</v>
      </c>
      <c r="M11" s="123">
        <v>46</v>
      </c>
      <c r="N11" s="130">
        <f t="shared" si="0"/>
        <v>432.75</v>
      </c>
      <c r="O11" s="112"/>
      <c r="P11" s="112"/>
      <c r="Q11" s="112"/>
      <c r="R11" s="112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t="20.100000000000001" customHeight="1" x14ac:dyDescent="0.25">
      <c r="A12" s="128">
        <v>7</v>
      </c>
      <c r="B12" s="121" t="s">
        <v>109</v>
      </c>
      <c r="C12" s="124">
        <v>29</v>
      </c>
      <c r="D12" s="21">
        <f t="shared" si="1"/>
        <v>14.5</v>
      </c>
      <c r="E12" s="123">
        <v>34</v>
      </c>
      <c r="F12" s="21">
        <f t="shared" si="2"/>
        <v>17</v>
      </c>
      <c r="G12" s="124">
        <v>37</v>
      </c>
      <c r="H12" s="21">
        <f t="shared" si="3"/>
        <v>18.5</v>
      </c>
      <c r="I12" s="123">
        <v>34.5</v>
      </c>
      <c r="J12" s="21">
        <f t="shared" si="4"/>
        <v>17.25</v>
      </c>
      <c r="K12" s="124">
        <v>17</v>
      </c>
      <c r="L12" s="123">
        <v>18</v>
      </c>
      <c r="M12" s="123">
        <v>16</v>
      </c>
      <c r="N12" s="130">
        <f t="shared" si="0"/>
        <v>218.75</v>
      </c>
      <c r="O12" s="112"/>
      <c r="P12" s="112"/>
      <c r="Q12" s="112"/>
      <c r="R12" s="112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t="20.100000000000001" customHeight="1" x14ac:dyDescent="0.25">
      <c r="A13" s="128">
        <v>8</v>
      </c>
      <c r="B13" s="121" t="s">
        <v>116</v>
      </c>
      <c r="C13" s="124">
        <v>68</v>
      </c>
      <c r="D13" s="21">
        <f t="shared" si="1"/>
        <v>34</v>
      </c>
      <c r="E13" s="123">
        <v>70</v>
      </c>
      <c r="F13" s="21">
        <f t="shared" si="2"/>
        <v>35</v>
      </c>
      <c r="G13" s="124">
        <v>63</v>
      </c>
      <c r="H13" s="21">
        <f t="shared" si="3"/>
        <v>31.5</v>
      </c>
      <c r="I13" s="123">
        <v>70.5</v>
      </c>
      <c r="J13" s="21">
        <f t="shared" si="4"/>
        <v>35.25</v>
      </c>
      <c r="K13" s="124">
        <v>50</v>
      </c>
      <c r="L13" s="123">
        <v>46</v>
      </c>
      <c r="M13" s="123">
        <v>46.5</v>
      </c>
      <c r="N13" s="130">
        <f t="shared" si="0"/>
        <v>457.25</v>
      </c>
      <c r="O13" s="112"/>
      <c r="P13" s="112"/>
      <c r="Q13" s="112"/>
      <c r="R13" s="112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t="20.100000000000001" customHeight="1" x14ac:dyDescent="0.25">
      <c r="A14" s="128">
        <v>9</v>
      </c>
      <c r="B14" s="121" t="s">
        <v>122</v>
      </c>
      <c r="C14" s="124">
        <v>77.5</v>
      </c>
      <c r="D14" s="21">
        <f t="shared" si="1"/>
        <v>38.75</v>
      </c>
      <c r="E14" s="123">
        <v>71.5</v>
      </c>
      <c r="F14" s="21">
        <f t="shared" si="2"/>
        <v>35.75</v>
      </c>
      <c r="G14" s="124">
        <v>76</v>
      </c>
      <c r="H14" s="21">
        <f t="shared" si="3"/>
        <v>38</v>
      </c>
      <c r="I14" s="123">
        <v>76.5</v>
      </c>
      <c r="J14" s="21">
        <f t="shared" si="4"/>
        <v>38.25</v>
      </c>
      <c r="K14" s="124">
        <v>48</v>
      </c>
      <c r="L14" s="123">
        <v>50</v>
      </c>
      <c r="M14" s="123">
        <v>50</v>
      </c>
      <c r="N14" s="130">
        <f t="shared" si="0"/>
        <v>500.25</v>
      </c>
      <c r="O14" s="112"/>
      <c r="P14" s="112"/>
      <c r="Q14" s="112"/>
      <c r="R14" s="11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t="20.100000000000001" customHeight="1" x14ac:dyDescent="0.25">
      <c r="A15" s="128">
        <v>10</v>
      </c>
      <c r="B15" s="121" t="s">
        <v>129</v>
      </c>
      <c r="C15" s="124">
        <v>59.5</v>
      </c>
      <c r="D15" s="21">
        <f t="shared" si="1"/>
        <v>29.75</v>
      </c>
      <c r="E15" s="123">
        <v>73.5</v>
      </c>
      <c r="F15" s="21">
        <f t="shared" si="2"/>
        <v>36.75</v>
      </c>
      <c r="G15" s="124">
        <v>51.5</v>
      </c>
      <c r="H15" s="21">
        <f t="shared" si="3"/>
        <v>25.75</v>
      </c>
      <c r="I15" s="123" t="s">
        <v>270</v>
      </c>
      <c r="J15" s="21" t="e">
        <f t="shared" si="4"/>
        <v>#VALUE!</v>
      </c>
      <c r="K15" s="124">
        <v>24.5</v>
      </c>
      <c r="L15" s="123">
        <v>40</v>
      </c>
      <c r="M15" s="123">
        <v>17.5</v>
      </c>
      <c r="N15" s="130" t="e">
        <f t="shared" si="0"/>
        <v>#VALUE!</v>
      </c>
      <c r="O15" s="112"/>
      <c r="P15" s="112"/>
      <c r="Q15" s="112"/>
      <c r="R15" s="112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t="20.100000000000001" customHeight="1" x14ac:dyDescent="0.25">
      <c r="A16" s="128">
        <v>11</v>
      </c>
      <c r="B16" s="121" t="s">
        <v>136</v>
      </c>
      <c r="C16" s="124">
        <v>59</v>
      </c>
      <c r="D16" s="21">
        <f t="shared" si="1"/>
        <v>29.5</v>
      </c>
      <c r="E16" s="123">
        <v>63.5</v>
      </c>
      <c r="F16" s="21">
        <f t="shared" si="2"/>
        <v>31.75</v>
      </c>
      <c r="G16" s="124">
        <v>65</v>
      </c>
      <c r="H16" s="21">
        <f t="shared" si="3"/>
        <v>32.5</v>
      </c>
      <c r="I16" s="123">
        <v>65.5</v>
      </c>
      <c r="J16" s="21">
        <f t="shared" si="4"/>
        <v>32.75</v>
      </c>
      <c r="K16" s="124">
        <v>48</v>
      </c>
      <c r="L16" s="123">
        <v>47</v>
      </c>
      <c r="M16" s="123">
        <v>45</v>
      </c>
      <c r="N16" s="130">
        <f t="shared" si="0"/>
        <v>427.5</v>
      </c>
      <c r="O16" s="112"/>
      <c r="P16" s="112"/>
      <c r="Q16" s="112"/>
      <c r="R16" s="112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t="20.100000000000001" customHeight="1" x14ac:dyDescent="0.25">
      <c r="A17" s="128">
        <v>12</v>
      </c>
      <c r="B17" s="121" t="s">
        <v>143</v>
      </c>
      <c r="C17" s="124">
        <v>23.5</v>
      </c>
      <c r="D17" s="21">
        <f t="shared" si="1"/>
        <v>11.75</v>
      </c>
      <c r="E17" s="123">
        <v>43.5</v>
      </c>
      <c r="F17" s="21">
        <f t="shared" si="2"/>
        <v>21.75</v>
      </c>
      <c r="G17" s="124">
        <v>40</v>
      </c>
      <c r="H17" s="21">
        <f t="shared" si="3"/>
        <v>20</v>
      </c>
      <c r="I17" s="123">
        <v>37</v>
      </c>
      <c r="J17" s="21">
        <f t="shared" si="4"/>
        <v>18.5</v>
      </c>
      <c r="K17" s="124">
        <v>23</v>
      </c>
      <c r="L17" s="123">
        <v>17</v>
      </c>
      <c r="M17" s="123">
        <v>22</v>
      </c>
      <c r="N17" s="130">
        <f t="shared" si="0"/>
        <v>239</v>
      </c>
      <c r="O17" s="112"/>
      <c r="P17" s="112"/>
      <c r="Q17" s="112"/>
      <c r="R17" s="112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t="20.100000000000001" customHeight="1" x14ac:dyDescent="0.25">
      <c r="A18" s="128">
        <v>13</v>
      </c>
      <c r="B18" s="121" t="s">
        <v>150</v>
      </c>
      <c r="C18" s="124">
        <v>44</v>
      </c>
      <c r="D18" s="21">
        <f t="shared" si="1"/>
        <v>22</v>
      </c>
      <c r="E18" s="123">
        <v>45.5</v>
      </c>
      <c r="F18" s="21">
        <f t="shared" si="2"/>
        <v>22.75</v>
      </c>
      <c r="G18" s="124">
        <v>43</v>
      </c>
      <c r="H18" s="21">
        <f t="shared" si="3"/>
        <v>21.5</v>
      </c>
      <c r="I18" s="123">
        <v>57</v>
      </c>
      <c r="J18" s="21">
        <f t="shared" si="4"/>
        <v>28.5</v>
      </c>
      <c r="K18" s="124">
        <v>26</v>
      </c>
      <c r="L18" s="123">
        <v>38</v>
      </c>
      <c r="M18" s="123">
        <v>17.5</v>
      </c>
      <c r="N18" s="130">
        <f t="shared" si="0"/>
        <v>310.25</v>
      </c>
      <c r="O18" s="112"/>
      <c r="P18" s="112"/>
      <c r="Q18" s="112"/>
      <c r="R18" s="112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20.100000000000001" customHeight="1" x14ac:dyDescent="0.25">
      <c r="A19" s="128">
        <v>14</v>
      </c>
      <c r="B19" s="121" t="s">
        <v>157</v>
      </c>
      <c r="C19" s="124">
        <v>30</v>
      </c>
      <c r="D19" s="21">
        <f t="shared" si="1"/>
        <v>15</v>
      </c>
      <c r="E19" s="123">
        <v>42</v>
      </c>
      <c r="F19" s="21">
        <f t="shared" si="2"/>
        <v>21</v>
      </c>
      <c r="G19" s="124">
        <v>34.5</v>
      </c>
      <c r="H19" s="21">
        <f t="shared" si="3"/>
        <v>17.25</v>
      </c>
      <c r="I19" s="123">
        <v>43.5</v>
      </c>
      <c r="J19" s="21">
        <f t="shared" si="4"/>
        <v>21.75</v>
      </c>
      <c r="K19" s="124">
        <v>28.5</v>
      </c>
      <c r="L19" s="123">
        <v>37</v>
      </c>
      <c r="M19" s="123">
        <v>24</v>
      </c>
      <c r="N19" s="130">
        <f t="shared" si="0"/>
        <v>253.5</v>
      </c>
      <c r="O19" s="112"/>
      <c r="P19" s="112"/>
      <c r="Q19" s="112"/>
      <c r="R19" s="112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t="20.100000000000001" customHeight="1" x14ac:dyDescent="0.25">
      <c r="A20" s="128">
        <v>15</v>
      </c>
      <c r="B20" s="121" t="s">
        <v>229</v>
      </c>
      <c r="C20" s="124">
        <v>25.5</v>
      </c>
      <c r="D20" s="21">
        <f t="shared" si="1"/>
        <v>12.75</v>
      </c>
      <c r="E20" s="123">
        <v>29</v>
      </c>
      <c r="F20" s="21">
        <f t="shared" si="2"/>
        <v>14.5</v>
      </c>
      <c r="G20" s="124">
        <v>23</v>
      </c>
      <c r="H20" s="21">
        <f t="shared" si="3"/>
        <v>11.5</v>
      </c>
      <c r="I20" s="123">
        <v>27</v>
      </c>
      <c r="J20" s="21">
        <f t="shared" si="4"/>
        <v>13.5</v>
      </c>
      <c r="K20" s="124">
        <v>12.5</v>
      </c>
      <c r="L20" s="123">
        <v>34</v>
      </c>
      <c r="M20" s="123">
        <v>11</v>
      </c>
      <c r="N20" s="130">
        <f t="shared" si="0"/>
        <v>169.25</v>
      </c>
      <c r="O20" s="112"/>
      <c r="P20" s="112"/>
      <c r="Q20" s="112"/>
      <c r="R20" s="112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 ht="20.100000000000001" customHeight="1" x14ac:dyDescent="0.25">
      <c r="A21" s="128">
        <v>16</v>
      </c>
      <c r="B21" s="121" t="s">
        <v>167</v>
      </c>
      <c r="C21" s="124">
        <v>38</v>
      </c>
      <c r="D21" s="21">
        <f t="shared" si="1"/>
        <v>19</v>
      </c>
      <c r="E21" s="123">
        <v>52.5</v>
      </c>
      <c r="F21" s="21">
        <f t="shared" si="2"/>
        <v>26.25</v>
      </c>
      <c r="G21" s="124">
        <v>56.5</v>
      </c>
      <c r="H21" s="21">
        <f t="shared" si="3"/>
        <v>28.25</v>
      </c>
      <c r="I21" s="123">
        <v>50.5</v>
      </c>
      <c r="J21" s="21">
        <f t="shared" si="4"/>
        <v>25.25</v>
      </c>
      <c r="K21" s="124">
        <v>33.5</v>
      </c>
      <c r="L21" s="123">
        <v>40</v>
      </c>
      <c r="M21" s="123">
        <v>41</v>
      </c>
      <c r="N21" s="130">
        <f t="shared" si="0"/>
        <v>329.75</v>
      </c>
      <c r="O21" s="112"/>
      <c r="P21" s="112"/>
      <c r="Q21" s="112"/>
      <c r="R21" s="1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 ht="20.100000000000001" customHeight="1" x14ac:dyDescent="0.25">
      <c r="A22" s="128">
        <v>17</v>
      </c>
      <c r="B22" s="121" t="s">
        <v>173</v>
      </c>
      <c r="C22" s="124">
        <v>41.5</v>
      </c>
      <c r="D22" s="21">
        <f t="shared" si="1"/>
        <v>20.75</v>
      </c>
      <c r="E22" s="123">
        <v>56</v>
      </c>
      <c r="F22" s="21">
        <f t="shared" si="2"/>
        <v>28</v>
      </c>
      <c r="G22" s="124">
        <v>37.5</v>
      </c>
      <c r="H22" s="21">
        <f t="shared" si="3"/>
        <v>18.75</v>
      </c>
      <c r="I22" s="123">
        <v>48.5</v>
      </c>
      <c r="J22" s="21">
        <f t="shared" si="4"/>
        <v>24.25</v>
      </c>
      <c r="K22" s="124">
        <v>27</v>
      </c>
      <c r="L22" s="123">
        <v>39</v>
      </c>
      <c r="M22" s="123">
        <v>18.5</v>
      </c>
      <c r="N22" s="130">
        <f t="shared" si="0"/>
        <v>302.25</v>
      </c>
      <c r="O22" s="112"/>
      <c r="P22" s="112"/>
      <c r="Q22" s="112"/>
      <c r="R22" s="112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t="28.5" customHeight="1" x14ac:dyDescent="0.25">
      <c r="A23" s="128">
        <v>18</v>
      </c>
      <c r="B23" s="121" t="s">
        <v>178</v>
      </c>
      <c r="C23" s="124">
        <v>76.5</v>
      </c>
      <c r="D23" s="21">
        <f t="shared" si="1"/>
        <v>38.25</v>
      </c>
      <c r="E23" s="123">
        <v>69</v>
      </c>
      <c r="F23" s="21">
        <f t="shared" si="2"/>
        <v>34.5</v>
      </c>
      <c r="G23" s="124">
        <v>52</v>
      </c>
      <c r="H23" s="21">
        <f t="shared" si="3"/>
        <v>26</v>
      </c>
      <c r="I23" s="123">
        <v>75.5</v>
      </c>
      <c r="J23" s="21">
        <f t="shared" si="4"/>
        <v>37.75</v>
      </c>
      <c r="K23" s="124">
        <v>46</v>
      </c>
      <c r="L23" s="123">
        <v>45</v>
      </c>
      <c r="M23" s="123">
        <v>50</v>
      </c>
      <c r="N23" s="130">
        <f t="shared" si="0"/>
        <v>455.5</v>
      </c>
      <c r="O23" s="112"/>
      <c r="P23" s="112"/>
      <c r="Q23" s="112"/>
      <c r="R23" s="11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t="33" customHeight="1" x14ac:dyDescent="0.25">
      <c r="A24" s="128">
        <v>19</v>
      </c>
      <c r="B24" s="121" t="s">
        <v>184</v>
      </c>
      <c r="C24" s="124">
        <v>62.5</v>
      </c>
      <c r="D24" s="21">
        <f t="shared" si="1"/>
        <v>31.25</v>
      </c>
      <c r="E24" s="123">
        <v>37</v>
      </c>
      <c r="F24" s="21">
        <f t="shared" si="2"/>
        <v>18.5</v>
      </c>
      <c r="G24" s="124">
        <v>47</v>
      </c>
      <c r="H24" s="21">
        <f t="shared" si="3"/>
        <v>23.5</v>
      </c>
      <c r="I24" s="123" t="s">
        <v>270</v>
      </c>
      <c r="J24" s="21" t="e">
        <f t="shared" si="4"/>
        <v>#VALUE!</v>
      </c>
      <c r="K24" s="124">
        <v>42.5</v>
      </c>
      <c r="L24" s="123"/>
      <c r="M24" s="123">
        <v>34</v>
      </c>
      <c r="N24" s="130" t="e">
        <f t="shared" si="0"/>
        <v>#VALUE!</v>
      </c>
      <c r="O24" s="112"/>
      <c r="P24" s="112"/>
      <c r="Q24" s="112"/>
      <c r="R24" s="112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t="20.100000000000001" customHeight="1" thickBot="1" x14ac:dyDescent="0.3">
      <c r="A25" s="131">
        <v>20</v>
      </c>
      <c r="B25" s="132" t="s">
        <v>191</v>
      </c>
      <c r="C25" s="125">
        <v>62</v>
      </c>
      <c r="D25" s="21">
        <f t="shared" si="1"/>
        <v>31</v>
      </c>
      <c r="E25" s="126">
        <v>68</v>
      </c>
      <c r="F25" s="21">
        <f t="shared" si="2"/>
        <v>34</v>
      </c>
      <c r="G25" s="125">
        <v>73</v>
      </c>
      <c r="H25" s="21">
        <f t="shared" si="3"/>
        <v>36.5</v>
      </c>
      <c r="I25" s="126">
        <v>69</v>
      </c>
      <c r="J25" s="21">
        <f t="shared" si="4"/>
        <v>34.5</v>
      </c>
      <c r="K25" s="125">
        <v>45.5</v>
      </c>
      <c r="L25" s="126">
        <v>42</v>
      </c>
      <c r="M25" s="126">
        <v>45.5</v>
      </c>
      <c r="N25" s="133">
        <f t="shared" si="0"/>
        <v>453.5</v>
      </c>
      <c r="O25" s="112"/>
      <c r="P25" s="112"/>
      <c r="Q25" s="112"/>
      <c r="R25" s="112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t="15.75" customHeight="1" x14ac:dyDescent="0.25">
      <c r="A26" s="114"/>
      <c r="B26" s="115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12"/>
      <c r="P26" s="112"/>
      <c r="Q26" s="112"/>
      <c r="R26" s="112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t="15.75" customHeight="1" x14ac:dyDescent="0.25">
      <c r="A27" s="114"/>
      <c r="B27" s="115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2"/>
      <c r="P27" s="112"/>
      <c r="Q27" s="112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t="15.75" customHeight="1" x14ac:dyDescent="0.25">
      <c r="A28" s="114"/>
      <c r="B28" s="115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2"/>
      <c r="P28" s="112"/>
      <c r="Q28" s="112"/>
      <c r="R28" s="11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t="15.75" customHeight="1" x14ac:dyDescent="0.25">
      <c r="A29" s="114"/>
      <c r="B29" s="115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2"/>
      <c r="P29" s="112"/>
      <c r="Q29" s="112"/>
      <c r="R29" s="112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t="15.75" customHeight="1" x14ac:dyDescent="0.25">
      <c r="A30" s="114"/>
      <c r="B30" s="115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2"/>
      <c r="P30" s="112"/>
      <c r="Q30" s="112"/>
      <c r="R30" s="112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t="15.75" customHeight="1" x14ac:dyDescent="0.25">
      <c r="A31" s="114"/>
      <c r="B31" s="115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2"/>
      <c r="P31" s="112"/>
      <c r="Q31" s="112"/>
      <c r="R31" s="112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15.75" customHeight="1" x14ac:dyDescent="0.25">
      <c r="A32" s="114"/>
      <c r="B32" s="115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2"/>
      <c r="P32" s="112"/>
      <c r="Q32" s="112"/>
      <c r="R32" s="11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 ht="15.75" customHeight="1" x14ac:dyDescent="0.25">
      <c r="A33" s="114"/>
      <c r="B33" s="115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2"/>
      <c r="P33" s="112"/>
      <c r="Q33" s="112"/>
      <c r="R33" s="112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 ht="15.75" customHeight="1" x14ac:dyDescent="0.25">
      <c r="A34" s="114"/>
      <c r="B34" s="115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2"/>
      <c r="P34" s="112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 ht="15.75" customHeight="1" x14ac:dyDescent="0.25">
      <c r="A35" s="116"/>
      <c r="B35" s="117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2"/>
      <c r="P35" s="112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15.75" customHeight="1" x14ac:dyDescent="0.25">
      <c r="A36" s="116"/>
      <c r="B36" s="117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2"/>
      <c r="P36" s="112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t="15.75" customHeight="1" x14ac:dyDescent="0.25">
      <c r="A37" s="116"/>
      <c r="B37" s="117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2"/>
      <c r="P37" s="112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15.75" customHeight="1" x14ac:dyDescent="0.25">
      <c r="A38" s="116"/>
      <c r="B38" s="117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2"/>
      <c r="P38" s="112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 ht="15.75" customHeight="1" x14ac:dyDescent="0.25">
      <c r="A39" s="116"/>
      <c r="B39" s="117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2"/>
      <c r="P39" s="112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t="15.75" customHeight="1" x14ac:dyDescent="0.25">
      <c r="A40" s="116"/>
      <c r="B40" s="117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2"/>
      <c r="P40" s="112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t="15.75" customHeight="1" x14ac:dyDescent="0.25">
      <c r="A41" s="116"/>
      <c r="B41" s="117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2"/>
      <c r="P41" s="112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t="15.75" customHeight="1" x14ac:dyDescent="0.25">
      <c r="A42" s="116"/>
      <c r="B42" s="117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2"/>
      <c r="P42" s="112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t="15.75" customHeight="1" x14ac:dyDescent="0.25">
      <c r="A43" s="116"/>
      <c r="B43" s="117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2"/>
      <c r="P43" s="112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t="15.75" customHeight="1" x14ac:dyDescent="0.25">
      <c r="A44" s="116"/>
      <c r="B44" s="117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2"/>
      <c r="P44" s="112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15.75" customHeight="1" x14ac:dyDescent="0.25">
      <c r="A45" s="116"/>
      <c r="B45" s="117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2"/>
      <c r="P45" s="112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t="15.75" customHeight="1" x14ac:dyDescent="0.25">
      <c r="A46" s="116"/>
      <c r="B46" s="117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2"/>
      <c r="P46" s="112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15.75" customHeight="1" x14ac:dyDescent="0.25">
      <c r="A47" s="116"/>
      <c r="B47" s="117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2"/>
      <c r="P47" s="112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 ht="15.75" customHeight="1" x14ac:dyDescent="0.25">
      <c r="A48" s="116"/>
      <c r="B48" s="117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2"/>
      <c r="P48" s="112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t="15.75" customHeight="1" x14ac:dyDescent="0.25">
      <c r="A49" s="116"/>
      <c r="B49" s="117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2"/>
      <c r="P49" s="112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15.75" customHeight="1" x14ac:dyDescent="0.25">
      <c r="A50" s="116"/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2"/>
      <c r="P50" s="112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 ht="15.75" customHeight="1" x14ac:dyDescent="0.25">
      <c r="A51" s="116"/>
      <c r="B51" s="117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2"/>
      <c r="P51" s="112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15.75" customHeight="1" x14ac:dyDescent="0.25">
      <c r="A52" s="116"/>
      <c r="B52" s="117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2"/>
      <c r="P52" s="112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 ht="15.75" customHeight="1" x14ac:dyDescent="0.25">
      <c r="A53" s="116"/>
      <c r="B53" s="117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2"/>
      <c r="P53" s="112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15.75" customHeight="1" x14ac:dyDescent="0.25">
      <c r="A54" s="116"/>
      <c r="B54" s="117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2"/>
      <c r="P54" s="112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15.75" customHeight="1" x14ac:dyDescent="0.25">
      <c r="A55" s="116"/>
      <c r="B55" s="117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2"/>
      <c r="P55" s="112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t="15.75" customHeight="1" x14ac:dyDescent="0.25">
      <c r="A56" s="116"/>
      <c r="B56" s="117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2"/>
      <c r="P56" s="112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t="15.75" customHeight="1" x14ac:dyDescent="0.25">
      <c r="A57" s="116"/>
      <c r="B57" s="117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2"/>
      <c r="P57" s="112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 ht="15.75" customHeight="1" x14ac:dyDescent="0.25">
      <c r="A58" s="116"/>
      <c r="B58" s="117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2"/>
      <c r="P58" s="112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 ht="15.75" customHeight="1" x14ac:dyDescent="0.25">
      <c r="A59" s="116"/>
      <c r="B59" s="117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2"/>
      <c r="P59" s="112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15.75" customHeight="1" x14ac:dyDescent="0.25">
      <c r="A60" s="116"/>
      <c r="B60" s="117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2"/>
      <c r="P60" s="112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t="15.75" customHeight="1" x14ac:dyDescent="0.25">
      <c r="A61" s="116"/>
      <c r="B61" s="117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2"/>
      <c r="P61" s="112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t="15.75" customHeight="1" x14ac:dyDescent="0.25">
      <c r="A62" s="116"/>
      <c r="B62" s="117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2"/>
      <c r="P62" s="112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15.75" customHeight="1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2"/>
      <c r="P63" s="112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t="15.75" customHeight="1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2"/>
      <c r="P64" s="112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 ht="15.75" customHeight="1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2"/>
      <c r="P65" s="112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t="15.7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2"/>
      <c r="P66" s="112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t="15.75" customHeight="1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2"/>
      <c r="P67" s="112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t="15.75" customHeight="1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2"/>
      <c r="P68" s="112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t="15.75" customHeight="1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2"/>
      <c r="P69" s="112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 ht="15.7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2"/>
      <c r="P70" s="112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t="15.75" customHeight="1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2"/>
      <c r="P71" s="112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t="15.75" customHeight="1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2"/>
      <c r="P72" s="112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t="15.75" customHeight="1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2"/>
      <c r="P73" s="112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t="15.75" customHeight="1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2"/>
      <c r="P74" s="112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t="15.75" customHeight="1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2"/>
      <c r="P75" s="112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 ht="15.75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2"/>
      <c r="P76" s="112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t="15.75" customHeight="1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2"/>
      <c r="P77" s="112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t="15.75" customHeight="1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2"/>
      <c r="P78" s="112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 ht="15.75" customHeight="1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2"/>
      <c r="P79" s="112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 ht="15.75" customHeight="1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2"/>
      <c r="P80" s="112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t="15.75" customHeight="1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2"/>
      <c r="P81" s="112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t="15.75" customHeight="1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2"/>
      <c r="P82" s="112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t="15.75" customHeight="1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2"/>
      <c r="P83" s="112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t="15.75" customHeight="1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2"/>
      <c r="P84" s="112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t="15.75" customHeight="1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2"/>
      <c r="P85" s="112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t="15.75" customHeight="1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2"/>
      <c r="P86" s="112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t="15.75" customHeight="1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2"/>
      <c r="P87" s="112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 ht="15.75" customHeight="1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2"/>
      <c r="P88" s="112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t="15.75" customHeight="1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2"/>
      <c r="P89" s="112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 ht="15.75" customHeight="1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2"/>
      <c r="P90" s="112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t="15.75" customHeight="1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2"/>
      <c r="P91" s="112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t="15.75" customHeight="1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2"/>
      <c r="P92" s="112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 ht="15.75" customHeight="1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2"/>
      <c r="P93" s="112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t="15.75" customHeight="1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2"/>
      <c r="P94" s="112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 ht="15.75" customHeight="1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2"/>
      <c r="P95" s="112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t="15.75" customHeight="1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2"/>
      <c r="P96" s="112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15.75" customHeight="1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2"/>
      <c r="P97" s="112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15.75" customHeight="1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2"/>
      <c r="P98" s="112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15.75" customHeight="1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2"/>
      <c r="P99" s="112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15.75" customHeight="1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2"/>
      <c r="P100" s="112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15.75" customHeight="1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2"/>
      <c r="P101" s="112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15.75" customHeight="1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2"/>
      <c r="P102" s="112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 ht="15.75" customHeight="1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2"/>
      <c r="P103" s="112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t="15.75" customHeight="1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2"/>
      <c r="P104" s="112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t="15.75" customHeight="1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2"/>
      <c r="P105" s="112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t="15.75" customHeight="1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2"/>
      <c r="P106" s="112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 ht="15.75" customHeight="1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2"/>
      <c r="P107" s="112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t="15.75" customHeight="1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2"/>
      <c r="P108" s="112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 ht="15.75" customHeight="1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2"/>
      <c r="P109" s="112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t="15.75" customHeight="1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2"/>
      <c r="P110" s="112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t="15.75" customHeight="1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2"/>
      <c r="P111" s="112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t="15.75" customHeight="1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2"/>
      <c r="P112" s="112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15.75" customHeight="1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2"/>
      <c r="P113" s="112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t="15.75" customHeight="1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2"/>
      <c r="P114" s="112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t="15.75" customHeight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2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t="15.75" customHeight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2"/>
      <c r="P116" s="112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t="15.75" customHeight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2"/>
      <c r="P117" s="112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t="15.75" customHeight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2"/>
      <c r="P118" s="112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t="15.75" customHeight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2"/>
      <c r="P119" s="112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t="15.75" customHeight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2"/>
      <c r="P120" s="112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t="15.75" customHeight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2"/>
      <c r="P121" s="112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t="15.75" customHeight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2"/>
      <c r="P122" s="112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ht="15.75" customHeight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2"/>
      <c r="P123" s="112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</row>
    <row r="124" spans="1:29" ht="15.75" customHeight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2"/>
      <c r="P124" s="112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t="15.75" customHeight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2"/>
      <c r="P125" s="112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ht="15.75" customHeight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2"/>
      <c r="P126" s="112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</row>
    <row r="127" spans="1:29" ht="15.75" customHeight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2"/>
      <c r="P127" s="112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t="15.75" customHeight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2"/>
      <c r="P128" s="112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t="15.75" customHeight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2"/>
      <c r="P129" s="112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t="15.75" customHeight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2"/>
      <c r="P130" s="112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t="15.75" customHeight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2"/>
      <c r="P131" s="112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t="15.75" customHeight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2"/>
      <c r="P132" s="112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t="15.75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2"/>
      <c r="P133" s="112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t="15.75" customHeight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2"/>
      <c r="P134" s="112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t="15.75" customHeight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2"/>
      <c r="P135" s="112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t="15.75" customHeight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2"/>
      <c r="P136" s="112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t="15.75" customHeight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2"/>
      <c r="P137" s="112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t="15.75" customHeight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2"/>
      <c r="P138" s="112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t="15.75" customHeight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2"/>
      <c r="P139" s="112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t="15.75" customHeight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2"/>
      <c r="P140" s="112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t="15.75" customHeight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2"/>
      <c r="P141" s="112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t="15.75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2"/>
      <c r="P142" s="112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t="15.75" customHeight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2"/>
      <c r="P143" s="112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t="15.75" customHeight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2"/>
      <c r="P144" s="112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t="15.75" customHeight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2"/>
      <c r="P145" s="112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t="15.75" customHeight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2"/>
      <c r="P146" s="112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t="15.75" customHeight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2"/>
      <c r="P147" s="112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t="15.75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2"/>
      <c r="P148" s="112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t="15.75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2"/>
      <c r="P149" s="112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t="15.75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2"/>
      <c r="P150" s="112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t="15.75" customHeight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2"/>
      <c r="P151" s="112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t="15.75" customHeight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2"/>
      <c r="P152" s="112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t="15.75" customHeight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2"/>
      <c r="P153" s="112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t="15.75" customHeight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t="15.75" customHeight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2"/>
      <c r="P155" s="112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t="15.75" customHeight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2"/>
      <c r="P156" s="112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t="15.75" customHeight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t="15.75" customHeight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2"/>
      <c r="P158" s="112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t="15.75" customHeight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2"/>
      <c r="P159" s="112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t="15.75" customHeight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2"/>
      <c r="P160" s="112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t="15.75" customHeight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2"/>
      <c r="P161" s="112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t="15.75" customHeight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2"/>
      <c r="P162" s="112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t="15.75" customHeight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2"/>
      <c r="P163" s="112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t="15.75" customHeight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2"/>
      <c r="P164" s="112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t="15.75" customHeight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2"/>
      <c r="P165" s="112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t="15.75" customHeight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2"/>
      <c r="P166" s="112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t="15.75" customHeight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2"/>
      <c r="P167" s="112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t="15.75" customHeight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2"/>
      <c r="P168" s="112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t="15.75" customHeight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2"/>
      <c r="P169" s="112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t="15.75" customHeight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2"/>
      <c r="P170" s="112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t="15.75" customHeight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2"/>
      <c r="P171" s="112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t="15.75" customHeight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2"/>
      <c r="P172" s="112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t="15.75" customHeight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2"/>
      <c r="P173" s="112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t="15.75" customHeight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2"/>
      <c r="P174" s="112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t="15.75" customHeight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2"/>
      <c r="P175" s="112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t="15.75" customHeight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2"/>
      <c r="P176" s="112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.75" customHeight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2"/>
      <c r="P177" s="112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.75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2"/>
      <c r="P178" s="112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15.75" customHeight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2"/>
      <c r="P179" s="112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.75" customHeight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2"/>
      <c r="P180" s="112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.75" customHeight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2"/>
      <c r="P181" s="112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.75" customHeight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2"/>
      <c r="P182" s="112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.75" customHeight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2"/>
      <c r="P183" s="112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.75" customHeight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2"/>
      <c r="P184" s="112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.75" customHeight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2"/>
      <c r="P185" s="112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  <row r="186" spans="1:29" ht="15.75" customHeight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2"/>
      <c r="P186" s="112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</row>
    <row r="187" spans="1:29" ht="15.75" customHeight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2"/>
      <c r="P187" s="112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</row>
    <row r="188" spans="1:29" ht="15.75" customHeight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2"/>
      <c r="P188" s="112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</row>
    <row r="189" spans="1:29" ht="15.75" customHeight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2"/>
      <c r="P189" s="112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</row>
    <row r="190" spans="1:29" ht="15.75" customHeight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2"/>
      <c r="P190" s="112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</row>
    <row r="191" spans="1:29" ht="15.75" customHeight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2"/>
      <c r="P191" s="112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</row>
    <row r="192" spans="1:29" ht="15.75" customHeight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2"/>
      <c r="P192" s="112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</row>
    <row r="193" spans="1:29" ht="15.75" customHeight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2"/>
      <c r="P193" s="112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</row>
    <row r="194" spans="1:29" ht="15.75" customHeight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2"/>
      <c r="P194" s="112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</row>
    <row r="195" spans="1:29" ht="15.75" customHeight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2"/>
      <c r="P195" s="112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</row>
    <row r="196" spans="1:29" ht="15.75" customHeight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2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1:29" ht="15.75" customHeight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2"/>
      <c r="P197" s="112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</row>
    <row r="198" spans="1:29" ht="15.75" customHeight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2"/>
      <c r="P198" s="112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</row>
    <row r="199" spans="1:29" ht="15.75" customHeight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2"/>
      <c r="P199" s="112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</row>
    <row r="200" spans="1:29" ht="15.75" customHeight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2"/>
      <c r="P200" s="112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</row>
    <row r="201" spans="1:29" ht="15.75" customHeight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2"/>
      <c r="P201" s="112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</row>
    <row r="202" spans="1:29" ht="15.75" customHeight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2"/>
      <c r="P202" s="112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</row>
    <row r="203" spans="1:29" ht="15.75" customHeight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2"/>
      <c r="P203" s="112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</row>
    <row r="204" spans="1:29" ht="15.75" customHeight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2"/>
      <c r="P204" s="112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</row>
    <row r="205" spans="1:29" ht="15.75" customHeight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2"/>
      <c r="P205" s="112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</row>
    <row r="206" spans="1:29" ht="15.75" customHeight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2"/>
      <c r="P206" s="112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</row>
    <row r="207" spans="1:29" ht="15.75" customHeight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2"/>
      <c r="P207" s="112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</row>
    <row r="208" spans="1:29" ht="15.75" customHeight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2"/>
      <c r="P208" s="112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</row>
    <row r="209" spans="1:29" ht="15.75" customHeight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2"/>
      <c r="P209" s="112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</row>
    <row r="210" spans="1:29" ht="15.75" customHeight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2"/>
      <c r="P210" s="112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</row>
    <row r="211" spans="1:29" ht="15.75" customHeight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2"/>
      <c r="P211" s="112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</row>
    <row r="212" spans="1:29" ht="15.75" customHeight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2"/>
      <c r="P212" s="112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</row>
    <row r="213" spans="1:29" ht="15.75" customHeight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2"/>
      <c r="P213" s="112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</row>
    <row r="214" spans="1:29" ht="15.75" customHeight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2"/>
      <c r="P214" s="112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</row>
    <row r="215" spans="1:29" ht="15.75" customHeight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2"/>
      <c r="P215" s="112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</row>
    <row r="216" spans="1:29" ht="15.75" customHeight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2"/>
      <c r="P216" s="112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</row>
    <row r="217" spans="1:29" ht="15.75" customHeight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2"/>
      <c r="P217" s="112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</row>
    <row r="218" spans="1:29" ht="15.75" customHeight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2"/>
      <c r="P218" s="112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</row>
    <row r="219" spans="1:29" ht="15.75" customHeight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2"/>
      <c r="P219" s="112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spans="1:29" ht="15.75" customHeight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2"/>
      <c r="P220" s="112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</row>
    <row r="221" spans="1:29" ht="15.75" customHeight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2"/>
      <c r="P221" s="112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</row>
    <row r="222" spans="1:29" ht="15.75" customHeight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2"/>
      <c r="P222" s="112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</row>
    <row r="223" spans="1:29" ht="15.75" customHeight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2"/>
      <c r="P223" s="112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</row>
    <row r="224" spans="1:29" ht="15.75" customHeight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2"/>
      <c r="P224" s="112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</row>
    <row r="225" spans="1:29" ht="15.75" customHeight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2"/>
      <c r="P225" s="112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</row>
    <row r="226" spans="1:29" ht="15.75" customHeight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2"/>
      <c r="P226" s="112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</row>
    <row r="227" spans="1:29" ht="15.75" customHeight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2"/>
      <c r="P227" s="112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</row>
    <row r="228" spans="1:29" ht="15.75" customHeight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2"/>
      <c r="P228" s="112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</row>
    <row r="229" spans="1:29" ht="15.75" customHeight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2"/>
      <c r="P229" s="112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</row>
    <row r="230" spans="1:29" ht="15.75" customHeight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2"/>
      <c r="P230" s="112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</row>
    <row r="231" spans="1:29" ht="15.75" customHeight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2"/>
      <c r="P231" s="112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</row>
    <row r="232" spans="1:29" ht="15.75" customHeight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2"/>
      <c r="P232" s="112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</row>
    <row r="233" spans="1:29" ht="15.75" customHeight="1" x14ac:dyDescent="0.25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2"/>
      <c r="P233" s="112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</row>
    <row r="234" spans="1:29" ht="15.75" customHeight="1" x14ac:dyDescent="0.25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2"/>
      <c r="P234" s="112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</row>
    <row r="235" spans="1:29" ht="14.25" customHeight="1" x14ac:dyDescent="0.2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2"/>
      <c r="P235" s="112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</row>
    <row r="236" spans="1:29" ht="14.25" customHeight="1" x14ac:dyDescent="0.25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2"/>
      <c r="P236" s="112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</row>
    <row r="237" spans="1:29" ht="14.25" customHeight="1" x14ac:dyDescent="0.25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2"/>
      <c r="P237" s="112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</row>
    <row r="238" spans="1:29" ht="14.25" customHeight="1" x14ac:dyDescent="0.25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2"/>
      <c r="P238" s="112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</row>
    <row r="239" spans="1:29" ht="14.25" customHeight="1" x14ac:dyDescent="0.25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2"/>
      <c r="P239" s="112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</row>
    <row r="240" spans="1:29" ht="14.25" customHeight="1" x14ac:dyDescent="0.25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2"/>
      <c r="P240" s="112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</row>
    <row r="241" spans="1:29" ht="14.25" customHeight="1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2"/>
      <c r="P241" s="112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</row>
    <row r="242" spans="1:29" ht="14.25" customHeight="1" x14ac:dyDescent="0.2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2"/>
      <c r="P242" s="112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</row>
    <row r="243" spans="1:29" ht="14.25" customHeight="1" x14ac:dyDescent="0.2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2"/>
      <c r="P243" s="112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</row>
    <row r="244" spans="1:29" ht="14.25" customHeight="1" x14ac:dyDescent="0.25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2"/>
      <c r="P244" s="112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</row>
    <row r="245" spans="1:29" ht="14.25" customHeight="1" x14ac:dyDescent="0.2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2"/>
      <c r="P245" s="112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</row>
    <row r="246" spans="1:29" ht="14.25" customHeight="1" x14ac:dyDescent="0.25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2"/>
      <c r="P246" s="112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</row>
    <row r="247" spans="1:29" ht="14.25" customHeight="1" x14ac:dyDescent="0.25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2"/>
      <c r="P247" s="112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</row>
    <row r="248" spans="1:29" ht="14.25" customHeight="1" x14ac:dyDescent="0.25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2"/>
      <c r="P248" s="112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</row>
    <row r="249" spans="1:29" ht="14.25" customHeight="1" x14ac:dyDescent="0.25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2"/>
      <c r="P249" s="112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</row>
    <row r="250" spans="1:29" ht="14.25" customHeight="1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2"/>
      <c r="P250" s="112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</row>
    <row r="251" spans="1:29" ht="14.25" customHeight="1" x14ac:dyDescent="0.25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2"/>
      <c r="P251" s="112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</row>
    <row r="252" spans="1:29" ht="14.25" customHeight="1" x14ac:dyDescent="0.25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2"/>
      <c r="P252" s="112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</row>
    <row r="253" spans="1:29" ht="14.25" customHeight="1" x14ac:dyDescent="0.2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2"/>
      <c r="P253" s="112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</row>
    <row r="254" spans="1:29" ht="14.25" customHeight="1" x14ac:dyDescent="0.25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2"/>
      <c r="P254" s="112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</row>
    <row r="255" spans="1:29" ht="14.25" customHeight="1" x14ac:dyDescent="0.2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2"/>
      <c r="P255" s="112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</row>
    <row r="256" spans="1:29" ht="14.25" customHeight="1" x14ac:dyDescent="0.2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2"/>
      <c r="P256" s="112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</row>
    <row r="257" spans="1:29" ht="14.25" customHeight="1" x14ac:dyDescent="0.25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2"/>
      <c r="P257" s="112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</row>
    <row r="258" spans="1:29" ht="14.25" customHeight="1" x14ac:dyDescent="0.25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2"/>
      <c r="P258" s="112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</row>
    <row r="259" spans="1:29" ht="14.25" customHeight="1" x14ac:dyDescent="0.2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2"/>
      <c r="P259" s="112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</row>
    <row r="260" spans="1:29" ht="14.25" customHeight="1" x14ac:dyDescent="0.25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2"/>
      <c r="P260" s="112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</row>
    <row r="261" spans="1:29" ht="14.25" customHeight="1" x14ac:dyDescent="0.2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2"/>
      <c r="P261" s="112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</row>
    <row r="262" spans="1:29" ht="14.25" customHeight="1" x14ac:dyDescent="0.25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2"/>
      <c r="P262" s="112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</row>
    <row r="263" spans="1:29" ht="14.25" customHeight="1" x14ac:dyDescent="0.25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2"/>
      <c r="P263" s="112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</row>
    <row r="264" spans="1:29" ht="14.25" customHeight="1" x14ac:dyDescent="0.2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2"/>
      <c r="P264" s="112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</row>
    <row r="265" spans="1:29" ht="14.25" customHeight="1" x14ac:dyDescent="0.2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2"/>
      <c r="P265" s="112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</row>
    <row r="266" spans="1:29" ht="14.25" customHeight="1" x14ac:dyDescent="0.25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2"/>
      <c r="P266" s="112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</row>
    <row r="267" spans="1:29" ht="14.25" customHeight="1" x14ac:dyDescent="0.25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2"/>
      <c r="P267" s="112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</row>
    <row r="268" spans="1:29" ht="14.25" customHeight="1" x14ac:dyDescent="0.2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2"/>
      <c r="P268" s="112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</row>
    <row r="269" spans="1:29" ht="14.25" customHeight="1" x14ac:dyDescent="0.25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2"/>
      <c r="P269" s="112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</row>
    <row r="270" spans="1:29" ht="14.25" customHeight="1" x14ac:dyDescent="0.25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2"/>
      <c r="P270" s="112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</row>
    <row r="271" spans="1:29" ht="14.25" customHeight="1" x14ac:dyDescent="0.25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2"/>
      <c r="P271" s="112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</row>
    <row r="272" spans="1:29" ht="14.25" customHeight="1" x14ac:dyDescent="0.25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2"/>
      <c r="P272" s="112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</row>
    <row r="273" spans="1:29" ht="14.25" customHeight="1" x14ac:dyDescent="0.25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2"/>
      <c r="P273" s="112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</row>
    <row r="274" spans="1:29" ht="14.25" customHeight="1" x14ac:dyDescent="0.25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2"/>
      <c r="P274" s="112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</row>
    <row r="275" spans="1:29" ht="14.25" customHeight="1" x14ac:dyDescent="0.2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2"/>
      <c r="P275" s="112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</row>
    <row r="276" spans="1:29" ht="14.25" customHeight="1" x14ac:dyDescent="0.25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2"/>
      <c r="P276" s="112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</row>
    <row r="277" spans="1:29" ht="14.25" customHeight="1" x14ac:dyDescent="0.2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2"/>
      <c r="P277" s="112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</row>
    <row r="278" spans="1:29" ht="14.25" customHeight="1" x14ac:dyDescent="0.25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2"/>
      <c r="P278" s="112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</row>
    <row r="279" spans="1:29" ht="14.25" customHeight="1" x14ac:dyDescent="0.25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2"/>
      <c r="P279" s="112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</row>
    <row r="280" spans="1:29" ht="14.25" customHeight="1" x14ac:dyDescent="0.25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2"/>
      <c r="P280" s="112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</row>
    <row r="281" spans="1:29" ht="14.25" customHeight="1" x14ac:dyDescent="0.25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2"/>
      <c r="P281" s="112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</row>
    <row r="282" spans="1:29" ht="14.25" customHeight="1" x14ac:dyDescent="0.25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2"/>
      <c r="P282" s="112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</row>
    <row r="283" spans="1:29" ht="14.25" customHeight="1" x14ac:dyDescent="0.25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2"/>
      <c r="P283" s="112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</row>
    <row r="284" spans="1:29" ht="14.25" customHeight="1" x14ac:dyDescent="0.25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2"/>
      <c r="P284" s="112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</row>
    <row r="285" spans="1:29" ht="14.25" customHeight="1" x14ac:dyDescent="0.2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2"/>
      <c r="P285" s="112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</row>
    <row r="286" spans="1:29" ht="14.25" customHeight="1" x14ac:dyDescent="0.2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2"/>
      <c r="P286" s="112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</row>
    <row r="287" spans="1:29" ht="14.25" customHeight="1" x14ac:dyDescent="0.25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2"/>
      <c r="P287" s="112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</row>
    <row r="288" spans="1:29" ht="14.25" customHeight="1" x14ac:dyDescent="0.25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2"/>
      <c r="P288" s="112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</row>
    <row r="289" spans="1:29" ht="14.25" customHeight="1" x14ac:dyDescent="0.2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2"/>
      <c r="P289" s="112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</row>
    <row r="290" spans="1:29" ht="14.25" customHeight="1" x14ac:dyDescent="0.25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2"/>
      <c r="P290" s="112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</row>
    <row r="291" spans="1:29" ht="14.25" customHeight="1" x14ac:dyDescent="0.25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2"/>
      <c r="P291" s="112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</row>
    <row r="292" spans="1:29" ht="14.25" customHeight="1" x14ac:dyDescent="0.25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2"/>
      <c r="P292" s="112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</row>
    <row r="293" spans="1:29" ht="14.25" customHeight="1" x14ac:dyDescent="0.25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2"/>
      <c r="P293" s="112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</row>
    <row r="294" spans="1:29" ht="14.25" customHeight="1" x14ac:dyDescent="0.25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2"/>
      <c r="P294" s="112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</row>
    <row r="295" spans="1:29" ht="14.25" customHeight="1" x14ac:dyDescent="0.2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2"/>
      <c r="P295" s="112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</row>
    <row r="296" spans="1:29" ht="14.25" customHeight="1" x14ac:dyDescent="0.25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2"/>
      <c r="P296" s="112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</row>
    <row r="297" spans="1:29" ht="14.25" customHeight="1" x14ac:dyDescent="0.25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2"/>
      <c r="P297" s="112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</row>
    <row r="298" spans="1:29" ht="14.25" customHeight="1" x14ac:dyDescent="0.25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2"/>
      <c r="P298" s="112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</row>
    <row r="299" spans="1:29" ht="14.25" customHeight="1" x14ac:dyDescent="0.25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2"/>
      <c r="P299" s="112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</row>
    <row r="300" spans="1:29" ht="14.25" customHeight="1" x14ac:dyDescent="0.2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2"/>
      <c r="P300" s="112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</row>
    <row r="301" spans="1:29" ht="14.25" customHeight="1" x14ac:dyDescent="0.25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2"/>
      <c r="P301" s="112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</row>
    <row r="302" spans="1:29" ht="14.25" customHeight="1" x14ac:dyDescent="0.25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2"/>
      <c r="P302" s="112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</row>
    <row r="303" spans="1:29" ht="14.25" customHeight="1" x14ac:dyDescent="0.25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2"/>
      <c r="P303" s="112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</row>
    <row r="304" spans="1:29" ht="14.25" customHeight="1" x14ac:dyDescent="0.2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2"/>
      <c r="P304" s="112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</row>
    <row r="305" spans="1:29" ht="14.25" customHeight="1" x14ac:dyDescent="0.2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2"/>
      <c r="P305" s="112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</row>
    <row r="306" spans="1:29" ht="14.25" customHeight="1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2"/>
      <c r="P306" s="112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</row>
    <row r="307" spans="1:29" ht="14.25" customHeight="1" x14ac:dyDescent="0.25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2"/>
      <c r="P307" s="112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</row>
    <row r="308" spans="1:29" ht="14.25" customHeight="1" x14ac:dyDescent="0.25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2"/>
      <c r="P308" s="112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</row>
    <row r="309" spans="1:29" ht="14.25" customHeight="1" x14ac:dyDescent="0.25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2"/>
      <c r="P309" s="112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</row>
    <row r="310" spans="1:29" ht="14.25" customHeight="1" x14ac:dyDescent="0.25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2"/>
      <c r="P310" s="112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</row>
    <row r="311" spans="1:29" ht="14.25" customHeight="1" x14ac:dyDescent="0.25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2"/>
      <c r="P311" s="112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</row>
    <row r="312" spans="1:29" ht="14.25" customHeight="1" x14ac:dyDescent="0.25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2"/>
      <c r="P312" s="112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</row>
    <row r="313" spans="1:29" ht="14.25" customHeight="1" x14ac:dyDescent="0.2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2"/>
      <c r="P313" s="112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</row>
    <row r="314" spans="1:29" ht="14.25" customHeight="1" x14ac:dyDescent="0.25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2"/>
      <c r="P314" s="112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</row>
    <row r="315" spans="1:29" ht="14.25" customHeight="1" x14ac:dyDescent="0.2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2"/>
      <c r="P315" s="112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</row>
    <row r="316" spans="1:29" ht="14.25" customHeight="1" x14ac:dyDescent="0.25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2"/>
      <c r="P316" s="112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</row>
    <row r="317" spans="1:29" ht="14.25" customHeight="1" x14ac:dyDescent="0.25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2"/>
      <c r="P317" s="112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</row>
    <row r="318" spans="1:29" ht="14.25" customHeight="1" x14ac:dyDescent="0.25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2"/>
      <c r="P318" s="112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</row>
    <row r="319" spans="1:29" ht="14.25" customHeight="1" x14ac:dyDescent="0.25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2"/>
      <c r="P319" s="112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</row>
    <row r="320" spans="1:29" ht="14.25" customHeight="1" x14ac:dyDescent="0.25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2"/>
      <c r="P320" s="112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</row>
    <row r="321" spans="1:29" ht="14.25" customHeight="1" x14ac:dyDescent="0.25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2"/>
      <c r="P321" s="112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</row>
    <row r="322" spans="1:29" ht="14.25" customHeight="1" x14ac:dyDescent="0.2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2"/>
      <c r="P322" s="112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</row>
    <row r="323" spans="1:29" ht="14.25" customHeight="1" x14ac:dyDescent="0.25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2"/>
      <c r="P323" s="112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</row>
    <row r="324" spans="1:29" ht="14.25" customHeight="1" x14ac:dyDescent="0.25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2"/>
      <c r="P324" s="112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</row>
    <row r="325" spans="1:29" ht="14.25" customHeight="1" x14ac:dyDescent="0.2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2"/>
      <c r="P325" s="112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</row>
    <row r="326" spans="1:29" ht="14.25" customHeight="1" x14ac:dyDescent="0.25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2"/>
      <c r="P326" s="112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</row>
    <row r="327" spans="1:29" ht="14.25" customHeight="1" x14ac:dyDescent="0.25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2"/>
      <c r="P327" s="112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</row>
    <row r="328" spans="1:29" ht="14.25" customHeight="1" x14ac:dyDescent="0.25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2"/>
      <c r="P328" s="112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</row>
    <row r="329" spans="1:29" ht="14.25" customHeight="1" x14ac:dyDescent="0.25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2"/>
      <c r="P329" s="112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</row>
    <row r="330" spans="1:29" ht="14.25" customHeight="1" x14ac:dyDescent="0.25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2"/>
      <c r="P330" s="112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</row>
    <row r="331" spans="1:29" ht="14.25" customHeight="1" x14ac:dyDescent="0.2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2"/>
      <c r="P331" s="112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</row>
    <row r="332" spans="1:29" ht="14.25" customHeight="1" x14ac:dyDescent="0.25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2"/>
      <c r="P332" s="112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</row>
    <row r="333" spans="1:29" ht="14.25" customHeight="1" x14ac:dyDescent="0.25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2"/>
      <c r="P333" s="112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</row>
    <row r="334" spans="1:29" ht="14.25" customHeight="1" x14ac:dyDescent="0.25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2"/>
      <c r="P334" s="112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</row>
    <row r="335" spans="1:29" ht="14.25" customHeight="1" x14ac:dyDescent="0.2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2"/>
      <c r="P335" s="112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</row>
    <row r="336" spans="1:29" ht="14.25" customHeight="1" x14ac:dyDescent="0.25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2"/>
      <c r="P336" s="112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</row>
    <row r="337" spans="1:29" ht="14.25" customHeight="1" x14ac:dyDescent="0.25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2"/>
      <c r="P337" s="112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</row>
    <row r="338" spans="1:29" ht="14.25" customHeight="1" x14ac:dyDescent="0.25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2"/>
      <c r="P338" s="112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</row>
    <row r="339" spans="1:29" ht="14.25" customHeight="1" x14ac:dyDescent="0.25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2"/>
      <c r="P339" s="112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</row>
    <row r="340" spans="1:29" ht="14.25" customHeight="1" x14ac:dyDescent="0.2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2"/>
      <c r="P340" s="112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</row>
    <row r="341" spans="1:29" ht="14.25" customHeight="1" x14ac:dyDescent="0.25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2"/>
      <c r="P341" s="112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</row>
    <row r="342" spans="1:29" ht="14.25" customHeight="1" x14ac:dyDescent="0.25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2"/>
      <c r="P342" s="112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</row>
    <row r="343" spans="1:29" ht="14.25" customHeight="1" x14ac:dyDescent="0.25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2"/>
      <c r="P343" s="112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</row>
    <row r="344" spans="1:29" ht="14.25" customHeight="1" x14ac:dyDescent="0.2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2"/>
      <c r="P344" s="112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</row>
    <row r="345" spans="1:29" ht="14.25" customHeight="1" x14ac:dyDescent="0.2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2"/>
      <c r="P345" s="112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</row>
    <row r="346" spans="1:29" ht="14.25" customHeight="1" x14ac:dyDescent="0.2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2"/>
      <c r="P346" s="112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</row>
    <row r="347" spans="1:29" ht="14.25" customHeight="1" x14ac:dyDescent="0.25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2"/>
      <c r="P347" s="112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</row>
    <row r="348" spans="1:29" ht="14.25" customHeight="1" x14ac:dyDescent="0.25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2"/>
      <c r="P348" s="112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</row>
    <row r="349" spans="1:29" ht="14.25" customHeight="1" x14ac:dyDescent="0.2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2"/>
      <c r="P349" s="112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</row>
    <row r="350" spans="1:29" ht="14.25" customHeight="1" x14ac:dyDescent="0.25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2"/>
      <c r="P350" s="112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</row>
    <row r="351" spans="1:29" ht="14.25" customHeight="1" x14ac:dyDescent="0.25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2"/>
      <c r="P351" s="112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</row>
    <row r="352" spans="1:29" ht="14.25" customHeight="1" x14ac:dyDescent="0.25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2"/>
      <c r="P352" s="112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</row>
    <row r="353" spans="1:29" ht="14.25" customHeight="1" x14ac:dyDescent="0.25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2"/>
      <c r="P353" s="112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</row>
    <row r="354" spans="1:29" ht="14.25" customHeight="1" x14ac:dyDescent="0.25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2"/>
      <c r="P354" s="112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</row>
    <row r="355" spans="1:29" ht="14.25" customHeight="1" x14ac:dyDescent="0.2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2"/>
      <c r="P355" s="112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</row>
    <row r="356" spans="1:29" ht="14.25" customHeight="1" x14ac:dyDescent="0.25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2"/>
      <c r="P356" s="112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</row>
    <row r="357" spans="1:29" ht="14.25" customHeight="1" x14ac:dyDescent="0.25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2"/>
      <c r="P357" s="112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</row>
    <row r="358" spans="1:29" ht="14.25" customHeight="1" x14ac:dyDescent="0.2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2"/>
      <c r="P358" s="112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</row>
    <row r="359" spans="1:29" ht="14.25" customHeight="1" x14ac:dyDescent="0.25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2"/>
      <c r="P359" s="112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</row>
    <row r="360" spans="1:29" ht="14.25" customHeight="1" x14ac:dyDescent="0.25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2"/>
      <c r="P360" s="112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</row>
    <row r="361" spans="1:29" ht="14.25" customHeight="1" x14ac:dyDescent="0.25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2"/>
      <c r="P361" s="112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</row>
    <row r="362" spans="1:29" ht="14.25" customHeight="1" x14ac:dyDescent="0.25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2"/>
      <c r="P362" s="112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</row>
    <row r="363" spans="1:29" ht="14.25" customHeight="1" x14ac:dyDescent="0.25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2"/>
      <c r="P363" s="112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</row>
    <row r="364" spans="1:29" ht="14.25" customHeight="1" x14ac:dyDescent="0.25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2"/>
      <c r="P364" s="112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</row>
    <row r="365" spans="1:29" ht="14.25" customHeight="1" x14ac:dyDescent="0.2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2"/>
      <c r="P365" s="112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</row>
    <row r="366" spans="1:29" ht="14.25" customHeight="1" x14ac:dyDescent="0.25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2"/>
      <c r="P366" s="112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</row>
    <row r="367" spans="1:29" ht="14.25" customHeight="1" x14ac:dyDescent="0.2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2"/>
      <c r="P367" s="112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</row>
    <row r="368" spans="1:29" ht="14.25" customHeight="1" x14ac:dyDescent="0.25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2"/>
      <c r="P368" s="112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</row>
    <row r="369" spans="1:29" ht="14.25" customHeight="1" x14ac:dyDescent="0.25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2"/>
      <c r="P369" s="112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</row>
    <row r="370" spans="1:29" ht="14.25" customHeight="1" x14ac:dyDescent="0.25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2"/>
      <c r="P370" s="112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</row>
    <row r="371" spans="1:29" ht="14.25" customHeight="1" x14ac:dyDescent="0.25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2"/>
      <c r="P371" s="112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</row>
    <row r="372" spans="1:29" ht="14.25" customHeight="1" x14ac:dyDescent="0.25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2"/>
      <c r="P372" s="112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</row>
    <row r="373" spans="1:29" ht="14.25" customHeight="1" x14ac:dyDescent="0.25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2"/>
      <c r="P373" s="112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</row>
    <row r="374" spans="1:29" ht="14.25" customHeight="1" x14ac:dyDescent="0.25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2"/>
      <c r="P374" s="112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</row>
    <row r="375" spans="1:29" ht="14.25" customHeight="1" x14ac:dyDescent="0.2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2"/>
      <c r="P375" s="112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</row>
    <row r="376" spans="1:29" ht="14.25" customHeight="1" x14ac:dyDescent="0.2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2"/>
      <c r="P376" s="112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</row>
    <row r="377" spans="1:29" ht="14.25" customHeight="1" x14ac:dyDescent="0.25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2"/>
      <c r="P377" s="112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</row>
    <row r="378" spans="1:29" ht="14.25" customHeight="1" x14ac:dyDescent="0.25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2"/>
      <c r="P378" s="112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</row>
    <row r="379" spans="1:29" ht="14.25" customHeight="1" x14ac:dyDescent="0.25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2"/>
      <c r="P379" s="112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</row>
    <row r="380" spans="1:29" ht="14.25" customHeight="1" x14ac:dyDescent="0.25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2"/>
      <c r="P380" s="112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</row>
    <row r="381" spans="1:29" ht="14.25" customHeight="1" x14ac:dyDescent="0.25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2"/>
      <c r="P381" s="112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</row>
    <row r="382" spans="1:29" ht="14.25" customHeight="1" x14ac:dyDescent="0.25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2"/>
      <c r="P382" s="112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</row>
    <row r="383" spans="1:29" ht="14.25" customHeight="1" x14ac:dyDescent="0.25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2"/>
      <c r="P383" s="112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</row>
    <row r="384" spans="1:29" ht="14.25" customHeight="1" x14ac:dyDescent="0.25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2"/>
      <c r="P384" s="112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</row>
    <row r="385" spans="1:29" ht="14.25" customHeight="1" x14ac:dyDescent="0.2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2"/>
      <c r="P385" s="112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</row>
    <row r="386" spans="1:29" ht="14.25" customHeight="1" x14ac:dyDescent="0.25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2"/>
      <c r="P386" s="112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</row>
    <row r="387" spans="1:29" ht="14.25" customHeight="1" x14ac:dyDescent="0.25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2"/>
      <c r="P387" s="112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</row>
    <row r="388" spans="1:29" ht="14.25" customHeight="1" x14ac:dyDescent="0.25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2"/>
      <c r="P388" s="112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</row>
    <row r="389" spans="1:29" ht="14.25" customHeight="1" x14ac:dyDescent="0.25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2"/>
      <c r="P389" s="112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</row>
    <row r="390" spans="1:29" ht="14.25" customHeight="1" x14ac:dyDescent="0.25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2"/>
      <c r="P390" s="112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</row>
    <row r="391" spans="1:29" ht="14.25" customHeight="1" x14ac:dyDescent="0.25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2"/>
      <c r="P391" s="112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</row>
    <row r="392" spans="1:29" ht="14.25" customHeight="1" x14ac:dyDescent="0.25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2"/>
      <c r="P392" s="112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</row>
    <row r="393" spans="1:29" ht="14.2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2"/>
      <c r="P393" s="112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</row>
    <row r="394" spans="1:29" ht="14.25" customHeight="1" x14ac:dyDescent="0.2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2"/>
      <c r="P394" s="112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</row>
    <row r="395" spans="1:29" ht="14.25" customHeight="1" x14ac:dyDescent="0.2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2"/>
      <c r="P395" s="112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</row>
    <row r="396" spans="1:29" ht="14.25" customHeight="1" x14ac:dyDescent="0.25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2"/>
      <c r="P396" s="112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</row>
    <row r="397" spans="1:29" ht="14.25" customHeight="1" x14ac:dyDescent="0.25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2"/>
      <c r="P397" s="112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</row>
    <row r="398" spans="1:29" ht="14.25" customHeight="1" x14ac:dyDescent="0.25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2"/>
      <c r="P398" s="112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</row>
    <row r="399" spans="1:29" ht="14.25" customHeight="1" x14ac:dyDescent="0.25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2"/>
      <c r="P399" s="112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</row>
    <row r="400" spans="1:29" ht="14.25" customHeight="1" x14ac:dyDescent="0.25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2"/>
      <c r="P400" s="112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</row>
    <row r="401" spans="1:29" ht="14.25" customHeight="1" x14ac:dyDescent="0.25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2"/>
      <c r="P401" s="112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</row>
    <row r="402" spans="1:29" ht="14.25" customHeight="1" x14ac:dyDescent="0.25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2"/>
      <c r="P402" s="112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</row>
    <row r="403" spans="1:29" ht="14.25" customHeight="1" x14ac:dyDescent="0.2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2"/>
      <c r="P403" s="112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</row>
    <row r="404" spans="1:29" ht="14.25" customHeight="1" x14ac:dyDescent="0.25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2"/>
      <c r="P404" s="112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</row>
    <row r="405" spans="1:29" ht="14.25" customHeight="1" x14ac:dyDescent="0.2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2"/>
      <c r="P405" s="112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</row>
    <row r="406" spans="1:29" ht="14.25" customHeight="1" x14ac:dyDescent="0.25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2"/>
      <c r="P406" s="112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</row>
    <row r="407" spans="1:29" ht="14.25" customHeight="1" x14ac:dyDescent="0.25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2"/>
      <c r="P407" s="112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</row>
    <row r="408" spans="1:29" ht="14.25" customHeight="1" x14ac:dyDescent="0.25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2"/>
      <c r="P408" s="112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</row>
    <row r="409" spans="1:29" ht="14.25" customHeight="1" x14ac:dyDescent="0.25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2"/>
      <c r="P409" s="112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</row>
    <row r="410" spans="1:29" ht="14.25" customHeight="1" x14ac:dyDescent="0.2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2"/>
      <c r="P410" s="112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</row>
    <row r="411" spans="1:29" ht="14.25" customHeight="1" x14ac:dyDescent="0.25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2"/>
      <c r="P411" s="112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</row>
    <row r="412" spans="1:29" ht="14.25" customHeight="1" x14ac:dyDescent="0.2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2"/>
      <c r="P412" s="112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</row>
    <row r="413" spans="1:29" ht="14.25" customHeight="1" x14ac:dyDescent="0.25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2"/>
      <c r="P413" s="112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</row>
    <row r="414" spans="1:29" ht="14.25" customHeight="1" x14ac:dyDescent="0.25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2"/>
      <c r="P414" s="112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</row>
    <row r="415" spans="1:29" ht="14.25" customHeight="1" x14ac:dyDescent="0.2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2"/>
      <c r="P415" s="112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</row>
    <row r="416" spans="1:29" ht="14.25" customHeight="1" x14ac:dyDescent="0.2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2"/>
      <c r="P416" s="112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</row>
    <row r="417" spans="1:29" ht="14.25" customHeight="1" x14ac:dyDescent="0.25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2"/>
      <c r="P417" s="112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</row>
    <row r="418" spans="1:29" ht="14.25" customHeight="1" x14ac:dyDescent="0.25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2"/>
      <c r="P418" s="112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</row>
    <row r="419" spans="1:29" ht="14.25" customHeight="1" x14ac:dyDescent="0.25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2"/>
      <c r="P419" s="112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</row>
    <row r="420" spans="1:29" ht="14.25" customHeight="1" x14ac:dyDescent="0.25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2"/>
      <c r="P420" s="112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</row>
    <row r="421" spans="1:29" ht="14.25" customHeight="1" x14ac:dyDescent="0.2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2"/>
      <c r="P421" s="112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</row>
    <row r="422" spans="1:29" ht="14.25" customHeight="1" x14ac:dyDescent="0.25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2"/>
      <c r="P422" s="112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</row>
    <row r="423" spans="1:29" ht="14.25" customHeight="1" x14ac:dyDescent="0.2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2"/>
      <c r="P423" s="112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</row>
    <row r="424" spans="1:29" ht="14.25" customHeight="1" x14ac:dyDescent="0.25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2"/>
      <c r="P424" s="112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</row>
    <row r="425" spans="1:29" ht="14.25" customHeight="1" x14ac:dyDescent="0.2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2"/>
      <c r="P425" s="112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</row>
    <row r="426" spans="1:29" ht="14.25" customHeight="1" x14ac:dyDescent="0.25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2"/>
      <c r="P426" s="112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</row>
    <row r="427" spans="1:29" ht="14.25" customHeight="1" x14ac:dyDescent="0.25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2"/>
      <c r="P427" s="112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</row>
    <row r="428" spans="1:29" ht="14.25" customHeight="1" x14ac:dyDescent="0.2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2"/>
      <c r="P428" s="112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</row>
    <row r="429" spans="1:29" ht="14.25" customHeight="1" x14ac:dyDescent="0.2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2"/>
      <c r="P429" s="112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</row>
    <row r="430" spans="1:29" ht="14.25" customHeight="1" x14ac:dyDescent="0.2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2"/>
      <c r="P430" s="112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</row>
    <row r="431" spans="1:29" ht="14.25" customHeight="1" x14ac:dyDescent="0.25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2"/>
      <c r="P431" s="112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</row>
    <row r="432" spans="1:29" ht="14.25" customHeight="1" x14ac:dyDescent="0.25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2"/>
      <c r="P432" s="112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</row>
    <row r="433" spans="1:29" ht="14.25" customHeight="1" x14ac:dyDescent="0.25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2"/>
      <c r="P433" s="112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</row>
    <row r="434" spans="1:29" ht="14.25" customHeight="1" x14ac:dyDescent="0.25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2"/>
      <c r="P434" s="112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</row>
    <row r="435" spans="1:29" ht="14.25" customHeight="1" x14ac:dyDescent="0.2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2"/>
      <c r="P435" s="112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</row>
    <row r="436" spans="1:29" ht="14.25" customHeight="1" x14ac:dyDescent="0.25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2"/>
      <c r="P436" s="112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</row>
    <row r="437" spans="1:29" ht="14.25" customHeight="1" x14ac:dyDescent="0.25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2"/>
      <c r="P437" s="112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</row>
    <row r="438" spans="1:29" ht="14.25" customHeight="1" x14ac:dyDescent="0.25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2"/>
      <c r="P438" s="112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</row>
    <row r="439" spans="1:29" ht="14.25" customHeight="1" x14ac:dyDescent="0.25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2"/>
      <c r="P439" s="112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</row>
    <row r="440" spans="1:29" ht="14.25" customHeight="1" x14ac:dyDescent="0.25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2"/>
      <c r="P440" s="112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</row>
    <row r="441" spans="1:29" ht="14.25" customHeight="1" x14ac:dyDescent="0.25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2"/>
      <c r="P441" s="112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</row>
    <row r="442" spans="1:29" ht="14.25" customHeight="1" x14ac:dyDescent="0.25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2"/>
      <c r="P442" s="112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</row>
    <row r="443" spans="1:29" ht="14.25" customHeight="1" x14ac:dyDescent="0.25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2"/>
      <c r="P443" s="112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</row>
    <row r="444" spans="1:29" ht="14.25" customHeight="1" x14ac:dyDescent="0.25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2"/>
      <c r="P444" s="112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</row>
    <row r="445" spans="1:29" ht="14.25" customHeight="1" x14ac:dyDescent="0.2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2"/>
      <c r="P445" s="112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</row>
    <row r="446" spans="1:29" ht="14.25" customHeight="1" x14ac:dyDescent="0.25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2"/>
      <c r="P446" s="112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</row>
    <row r="447" spans="1:29" ht="14.25" customHeight="1" x14ac:dyDescent="0.25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2"/>
      <c r="P447" s="112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</row>
    <row r="448" spans="1:29" ht="14.25" customHeight="1" x14ac:dyDescent="0.25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2"/>
      <c r="P448" s="112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</row>
    <row r="449" spans="1:29" ht="14.25" customHeight="1" x14ac:dyDescent="0.25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2"/>
      <c r="P449" s="112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</row>
    <row r="450" spans="1:29" ht="14.25" customHeight="1" x14ac:dyDescent="0.25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2"/>
      <c r="P450" s="112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</row>
    <row r="451" spans="1:29" ht="14.25" customHeight="1" x14ac:dyDescent="0.25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2"/>
      <c r="P451" s="112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</row>
    <row r="452" spans="1:29" ht="14.25" customHeight="1" x14ac:dyDescent="0.25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2"/>
      <c r="P452" s="112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</row>
    <row r="453" spans="1:29" ht="14.25" customHeight="1" x14ac:dyDescent="0.25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2"/>
      <c r="P453" s="112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</row>
    <row r="454" spans="1:29" ht="14.25" customHeight="1" x14ac:dyDescent="0.25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2"/>
      <c r="P454" s="112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</row>
    <row r="455" spans="1:29" ht="14.25" customHeight="1" x14ac:dyDescent="0.2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2"/>
      <c r="P455" s="112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</row>
    <row r="456" spans="1:29" ht="14.25" customHeight="1" x14ac:dyDescent="0.25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2"/>
      <c r="P456" s="112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</row>
    <row r="457" spans="1:29" ht="14.25" customHeight="1" x14ac:dyDescent="0.25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2"/>
      <c r="P457" s="112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</row>
    <row r="458" spans="1:29" ht="14.25" customHeight="1" x14ac:dyDescent="0.25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2"/>
      <c r="P458" s="112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</row>
    <row r="459" spans="1:29" ht="14.25" customHeight="1" x14ac:dyDescent="0.25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2"/>
      <c r="P459" s="112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</row>
    <row r="460" spans="1:29" ht="14.25" customHeight="1" x14ac:dyDescent="0.25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2"/>
      <c r="P460" s="112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</row>
    <row r="461" spans="1:29" ht="14.25" customHeight="1" x14ac:dyDescent="0.25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2"/>
      <c r="P461" s="112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</row>
    <row r="462" spans="1:29" ht="14.25" customHeight="1" x14ac:dyDescent="0.25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2"/>
      <c r="P462" s="112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</row>
    <row r="463" spans="1:29" ht="14.25" customHeight="1" x14ac:dyDescent="0.2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2"/>
      <c r="P463" s="112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</row>
    <row r="464" spans="1:29" ht="14.25" customHeight="1" x14ac:dyDescent="0.25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2"/>
      <c r="P464" s="112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</row>
    <row r="465" spans="1:29" ht="14.25" customHeight="1" x14ac:dyDescent="0.2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2"/>
      <c r="P465" s="112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</row>
    <row r="466" spans="1:29" ht="14.25" customHeight="1" x14ac:dyDescent="0.25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2"/>
      <c r="P466" s="112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</row>
    <row r="467" spans="1:29" ht="14.25" customHeight="1" x14ac:dyDescent="0.25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2"/>
      <c r="P467" s="112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</row>
    <row r="468" spans="1:29" ht="14.25" customHeight="1" x14ac:dyDescent="0.25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2"/>
      <c r="P468" s="112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</row>
    <row r="469" spans="1:29" ht="14.25" customHeight="1" x14ac:dyDescent="0.25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2"/>
      <c r="P469" s="112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</row>
    <row r="470" spans="1:29" ht="14.25" customHeight="1" x14ac:dyDescent="0.25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2"/>
      <c r="P470" s="112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</row>
    <row r="471" spans="1:29" ht="14.25" customHeight="1" x14ac:dyDescent="0.25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2"/>
      <c r="P471" s="112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</row>
    <row r="472" spans="1:29" ht="14.25" customHeight="1" x14ac:dyDescent="0.25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2"/>
      <c r="P472" s="112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</row>
    <row r="473" spans="1:29" ht="14.25" customHeight="1" x14ac:dyDescent="0.25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2"/>
      <c r="P473" s="112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</row>
    <row r="474" spans="1:29" ht="14.25" customHeight="1" x14ac:dyDescent="0.25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2"/>
      <c r="P474" s="112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</row>
    <row r="475" spans="1:29" ht="14.25" customHeight="1" x14ac:dyDescent="0.2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2"/>
      <c r="P475" s="112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</row>
    <row r="476" spans="1:29" ht="14.25" customHeight="1" x14ac:dyDescent="0.25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2"/>
      <c r="P476" s="112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</row>
    <row r="477" spans="1:29" ht="14.25" customHeight="1" x14ac:dyDescent="0.25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2"/>
      <c r="P477" s="112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</row>
    <row r="478" spans="1:29" ht="14.25" customHeight="1" x14ac:dyDescent="0.25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2"/>
      <c r="P478" s="112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</row>
    <row r="479" spans="1:29" ht="14.25" customHeight="1" x14ac:dyDescent="0.25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2"/>
      <c r="P479" s="112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</row>
    <row r="480" spans="1:29" ht="14.25" customHeight="1" x14ac:dyDescent="0.25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2"/>
      <c r="P480" s="112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</row>
    <row r="481" spans="1:29" ht="14.25" customHeight="1" x14ac:dyDescent="0.25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2"/>
      <c r="P481" s="112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</row>
    <row r="482" spans="1:29" ht="14.25" customHeight="1" x14ac:dyDescent="0.25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2"/>
      <c r="P482" s="112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</row>
    <row r="483" spans="1:29" ht="14.25" customHeight="1" x14ac:dyDescent="0.25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2"/>
      <c r="P483" s="112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</row>
    <row r="484" spans="1:29" ht="14.25" customHeight="1" x14ac:dyDescent="0.25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2"/>
      <c r="P484" s="112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</row>
    <row r="485" spans="1:29" ht="14.25" customHeight="1" x14ac:dyDescent="0.2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2"/>
      <c r="P485" s="112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</row>
    <row r="486" spans="1:29" ht="14.25" customHeight="1" x14ac:dyDescent="0.25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2"/>
      <c r="P486" s="112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</row>
    <row r="487" spans="1:29" ht="14.25" customHeight="1" x14ac:dyDescent="0.25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2"/>
      <c r="P487" s="112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</row>
    <row r="488" spans="1:29" ht="14.25" customHeight="1" x14ac:dyDescent="0.25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2"/>
      <c r="P488" s="112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</row>
    <row r="489" spans="1:29" ht="14.25" customHeight="1" x14ac:dyDescent="0.25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2"/>
      <c r="P489" s="112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</row>
    <row r="490" spans="1:29" ht="14.25" customHeight="1" x14ac:dyDescent="0.25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2"/>
      <c r="P490" s="112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</row>
    <row r="491" spans="1:29" ht="14.25" customHeight="1" x14ac:dyDescent="0.25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2"/>
      <c r="P491" s="112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</row>
    <row r="492" spans="1:29" ht="14.25" customHeight="1" x14ac:dyDescent="0.25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2"/>
      <c r="P492" s="112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</row>
    <row r="493" spans="1:29" ht="14.25" customHeight="1" x14ac:dyDescent="0.25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2"/>
      <c r="P493" s="112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</row>
    <row r="494" spans="1:29" ht="14.25" customHeight="1" x14ac:dyDescent="0.25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2"/>
      <c r="P494" s="112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</row>
    <row r="495" spans="1:29" ht="14.25" customHeight="1" x14ac:dyDescent="0.2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2"/>
      <c r="P495" s="112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</row>
    <row r="496" spans="1:29" ht="14.25" customHeight="1" x14ac:dyDescent="0.25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2"/>
      <c r="P496" s="112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</row>
    <row r="497" spans="1:29" ht="14.25" customHeight="1" x14ac:dyDescent="0.25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2"/>
      <c r="P497" s="112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</row>
    <row r="498" spans="1:29" ht="14.25" customHeight="1" x14ac:dyDescent="0.25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2"/>
      <c r="P498" s="112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</row>
    <row r="499" spans="1:29" ht="14.25" customHeight="1" x14ac:dyDescent="0.25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2"/>
      <c r="P499" s="112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</row>
    <row r="500" spans="1:29" ht="14.25" customHeight="1" x14ac:dyDescent="0.25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2"/>
      <c r="P500" s="112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</row>
    <row r="501" spans="1:29" ht="14.25" customHeight="1" x14ac:dyDescent="0.25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2"/>
      <c r="P501" s="112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</row>
    <row r="502" spans="1:29" ht="14.25" customHeight="1" x14ac:dyDescent="0.25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2"/>
      <c r="P502" s="112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</row>
    <row r="503" spans="1:29" ht="14.25" customHeight="1" x14ac:dyDescent="0.25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2"/>
      <c r="P503" s="112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</row>
    <row r="504" spans="1:29" ht="14.25" customHeight="1" x14ac:dyDescent="0.25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2"/>
      <c r="P504" s="112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</row>
    <row r="505" spans="1:29" ht="14.25" customHeight="1" x14ac:dyDescent="0.2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2"/>
      <c r="P505" s="112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</row>
    <row r="506" spans="1:29" ht="14.25" customHeight="1" x14ac:dyDescent="0.25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2"/>
      <c r="P506" s="112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</row>
    <row r="507" spans="1:29" ht="14.25" customHeight="1" x14ac:dyDescent="0.2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2"/>
      <c r="P507" s="112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</row>
    <row r="508" spans="1:29" ht="14.25" customHeight="1" x14ac:dyDescent="0.25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2"/>
      <c r="P508" s="112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</row>
    <row r="509" spans="1:29" ht="14.25" customHeight="1" x14ac:dyDescent="0.25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2"/>
      <c r="P509" s="112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</row>
    <row r="510" spans="1:29" ht="14.25" customHeight="1" x14ac:dyDescent="0.25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2"/>
      <c r="P510" s="112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</row>
    <row r="511" spans="1:29" ht="14.25" customHeight="1" x14ac:dyDescent="0.25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2"/>
      <c r="P511" s="112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</row>
    <row r="512" spans="1:29" ht="14.25" customHeight="1" x14ac:dyDescent="0.25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2"/>
      <c r="P512" s="112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</row>
    <row r="513" spans="1:29" ht="14.25" customHeight="1" x14ac:dyDescent="0.25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2"/>
      <c r="P513" s="112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</row>
    <row r="514" spans="1:29" ht="14.25" customHeight="1" x14ac:dyDescent="0.25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2"/>
      <c r="P514" s="112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</row>
    <row r="515" spans="1:29" ht="14.25" customHeight="1" x14ac:dyDescent="0.2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2"/>
      <c r="P515" s="112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</row>
    <row r="516" spans="1:29" ht="14.25" customHeight="1" x14ac:dyDescent="0.25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2"/>
      <c r="P516" s="112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</row>
    <row r="517" spans="1:29" ht="14.25" customHeight="1" x14ac:dyDescent="0.25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2"/>
      <c r="P517" s="112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</row>
    <row r="518" spans="1:29" ht="14.25" customHeight="1" x14ac:dyDescent="0.25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2"/>
      <c r="P518" s="112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</row>
    <row r="519" spans="1:29" ht="14.25" customHeight="1" x14ac:dyDescent="0.25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2"/>
      <c r="P519" s="112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</row>
    <row r="520" spans="1:29" ht="14.25" customHeight="1" x14ac:dyDescent="0.25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2"/>
      <c r="P520" s="112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</row>
    <row r="521" spans="1:29" ht="14.25" customHeight="1" x14ac:dyDescent="0.25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2"/>
      <c r="P521" s="112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</row>
    <row r="522" spans="1:29" ht="14.25" customHeight="1" x14ac:dyDescent="0.25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2"/>
      <c r="P522" s="112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</row>
    <row r="523" spans="1:29" ht="14.25" customHeight="1" x14ac:dyDescent="0.25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2"/>
      <c r="P523" s="112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</row>
    <row r="524" spans="1:29" ht="14.25" customHeight="1" x14ac:dyDescent="0.25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2"/>
      <c r="P524" s="112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</row>
    <row r="525" spans="1:29" ht="14.25" customHeight="1" x14ac:dyDescent="0.2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2"/>
      <c r="P525" s="112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</row>
    <row r="526" spans="1:29" ht="14.25" customHeight="1" x14ac:dyDescent="0.25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2"/>
      <c r="P526" s="112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</row>
    <row r="527" spans="1:29" ht="14.25" customHeight="1" x14ac:dyDescent="0.25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2"/>
      <c r="P527" s="112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</row>
    <row r="528" spans="1:29" ht="14.25" customHeight="1" x14ac:dyDescent="0.25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2"/>
      <c r="P528" s="112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</row>
    <row r="529" spans="1:29" ht="14.25" customHeight="1" x14ac:dyDescent="0.25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2"/>
      <c r="P529" s="112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</row>
    <row r="530" spans="1:29" ht="14.25" customHeight="1" x14ac:dyDescent="0.25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2"/>
      <c r="P530" s="112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</row>
    <row r="531" spans="1:29" ht="14.25" customHeight="1" x14ac:dyDescent="0.25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2"/>
      <c r="P531" s="112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</row>
    <row r="532" spans="1:29" ht="14.25" customHeight="1" x14ac:dyDescent="0.25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2"/>
      <c r="P532" s="112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</row>
    <row r="533" spans="1:29" ht="14.25" customHeight="1" x14ac:dyDescent="0.25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2"/>
      <c r="P533" s="112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</row>
    <row r="534" spans="1:29" ht="14.25" customHeight="1" x14ac:dyDescent="0.25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2"/>
      <c r="P534" s="112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</row>
    <row r="535" spans="1:29" ht="14.25" customHeight="1" x14ac:dyDescent="0.2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2"/>
      <c r="P535" s="112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</row>
    <row r="536" spans="1:29" ht="14.25" customHeight="1" x14ac:dyDescent="0.25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2"/>
      <c r="P536" s="112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</row>
    <row r="537" spans="1:29" ht="14.25" customHeight="1" x14ac:dyDescent="0.25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2"/>
      <c r="P537" s="112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</row>
    <row r="538" spans="1:29" ht="14.25" customHeight="1" x14ac:dyDescent="0.25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2"/>
      <c r="P538" s="112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</row>
    <row r="539" spans="1:29" ht="14.25" customHeight="1" x14ac:dyDescent="0.25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2"/>
      <c r="P539" s="112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</row>
    <row r="540" spans="1:29" ht="14.25" customHeight="1" x14ac:dyDescent="0.25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2"/>
      <c r="P540" s="112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</row>
    <row r="541" spans="1:29" ht="14.25" customHeight="1" x14ac:dyDescent="0.25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2"/>
      <c r="P541" s="112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</row>
    <row r="542" spans="1:29" ht="14.25" customHeight="1" x14ac:dyDescent="0.25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2"/>
      <c r="P542" s="112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</row>
    <row r="543" spans="1:29" ht="14.25" customHeight="1" x14ac:dyDescent="0.25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2"/>
      <c r="P543" s="112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</row>
    <row r="544" spans="1:29" ht="14.25" customHeight="1" x14ac:dyDescent="0.25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2"/>
      <c r="P544" s="112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</row>
    <row r="545" spans="1:29" ht="14.25" customHeight="1" x14ac:dyDescent="0.2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2"/>
      <c r="P545" s="112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</row>
    <row r="546" spans="1:29" ht="14.25" customHeight="1" x14ac:dyDescent="0.25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2"/>
      <c r="P546" s="112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</row>
    <row r="547" spans="1:29" ht="14.25" customHeight="1" x14ac:dyDescent="0.25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2"/>
      <c r="P547" s="112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</row>
    <row r="548" spans="1:29" ht="14.25" customHeight="1" x14ac:dyDescent="0.25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2"/>
      <c r="P548" s="112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</row>
    <row r="549" spans="1:29" ht="14.25" customHeight="1" x14ac:dyDescent="0.25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2"/>
      <c r="P549" s="112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</row>
    <row r="550" spans="1:29" ht="14.25" customHeight="1" x14ac:dyDescent="0.2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2"/>
      <c r="P550" s="112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</row>
    <row r="551" spans="1:29" ht="14.25" customHeight="1" x14ac:dyDescent="0.2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2"/>
      <c r="P551" s="112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</row>
    <row r="552" spans="1:29" ht="14.25" customHeight="1" x14ac:dyDescent="0.25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2"/>
      <c r="P552" s="112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</row>
    <row r="553" spans="1:29" ht="14.25" customHeight="1" x14ac:dyDescent="0.2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2"/>
      <c r="P553" s="112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</row>
    <row r="554" spans="1:29" ht="14.25" customHeight="1" x14ac:dyDescent="0.25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2"/>
      <c r="P554" s="112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</row>
    <row r="555" spans="1:29" ht="14.25" customHeight="1" x14ac:dyDescent="0.2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2"/>
      <c r="P555" s="112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</row>
    <row r="556" spans="1:29" ht="14.25" customHeight="1" x14ac:dyDescent="0.25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2"/>
      <c r="P556" s="112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</row>
    <row r="557" spans="1:29" ht="14.25" customHeight="1" x14ac:dyDescent="0.25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2"/>
      <c r="P557" s="112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</row>
    <row r="558" spans="1:29" ht="14.25" customHeight="1" x14ac:dyDescent="0.25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2"/>
      <c r="P558" s="112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</row>
    <row r="559" spans="1:29" ht="14.25" customHeight="1" x14ac:dyDescent="0.25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2"/>
      <c r="P559" s="112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</row>
    <row r="560" spans="1:29" ht="14.25" customHeight="1" x14ac:dyDescent="0.25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2"/>
      <c r="P560" s="112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</row>
    <row r="561" spans="1:29" ht="14.25" customHeight="1" x14ac:dyDescent="0.25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2"/>
      <c r="P561" s="112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</row>
    <row r="562" spans="1:29" ht="14.25" customHeight="1" x14ac:dyDescent="0.2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2"/>
      <c r="P562" s="112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</row>
    <row r="563" spans="1:29" ht="14.25" customHeight="1" x14ac:dyDescent="0.25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2"/>
      <c r="P563" s="112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</row>
    <row r="564" spans="1:29" ht="14.25" customHeight="1" x14ac:dyDescent="0.25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2"/>
      <c r="P564" s="112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</row>
    <row r="565" spans="1:29" ht="14.25" customHeight="1" x14ac:dyDescent="0.2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2"/>
      <c r="P565" s="112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</row>
    <row r="566" spans="1:29" ht="14.25" customHeight="1" x14ac:dyDescent="0.25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2"/>
      <c r="P566" s="112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</row>
    <row r="567" spans="1:29" ht="14.25" customHeight="1" x14ac:dyDescent="0.25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2"/>
      <c r="P567" s="112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</row>
    <row r="568" spans="1:29" ht="14.25" customHeight="1" x14ac:dyDescent="0.25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2"/>
      <c r="P568" s="112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</row>
    <row r="569" spans="1:29" ht="14.25" customHeight="1" x14ac:dyDescent="0.2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2"/>
      <c r="P569" s="112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</row>
    <row r="570" spans="1:29" ht="14.25" customHeight="1" x14ac:dyDescent="0.25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2"/>
      <c r="P570" s="112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</row>
    <row r="571" spans="1:29" ht="14.25" customHeight="1" x14ac:dyDescent="0.25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2"/>
      <c r="P571" s="112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</row>
    <row r="572" spans="1:29" ht="14.25" customHeight="1" x14ac:dyDescent="0.25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2"/>
      <c r="P572" s="112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</row>
    <row r="573" spans="1:29" ht="14.25" customHeight="1" x14ac:dyDescent="0.25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2"/>
      <c r="P573" s="112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</row>
    <row r="574" spans="1:29" ht="14.25" customHeight="1" x14ac:dyDescent="0.25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2"/>
      <c r="P574" s="112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</row>
    <row r="575" spans="1:29" ht="14.25" customHeight="1" x14ac:dyDescent="0.2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2"/>
      <c r="P575" s="112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</row>
    <row r="576" spans="1:29" ht="14.25" customHeight="1" x14ac:dyDescent="0.25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2"/>
      <c r="P576" s="112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</row>
    <row r="577" spans="1:29" ht="14.25" customHeight="1" x14ac:dyDescent="0.25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2"/>
      <c r="P577" s="112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</row>
    <row r="578" spans="1:29" ht="14.25" customHeight="1" x14ac:dyDescent="0.25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2"/>
      <c r="P578" s="112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</row>
    <row r="579" spans="1:29" ht="14.25" customHeight="1" x14ac:dyDescent="0.2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2"/>
      <c r="P579" s="112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</row>
    <row r="580" spans="1:29" ht="14.25" customHeight="1" x14ac:dyDescent="0.25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2"/>
      <c r="P580" s="112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</row>
    <row r="581" spans="1:29" ht="14.25" customHeight="1" x14ac:dyDescent="0.25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2"/>
      <c r="P581" s="112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</row>
    <row r="582" spans="1:29" ht="14.25" customHeight="1" x14ac:dyDescent="0.25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2"/>
      <c r="P582" s="112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</row>
    <row r="583" spans="1:29" ht="14.25" customHeight="1" x14ac:dyDescent="0.25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2"/>
      <c r="P583" s="112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</row>
    <row r="584" spans="1:29" ht="14.25" customHeight="1" x14ac:dyDescent="0.25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2"/>
      <c r="P584" s="112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</row>
    <row r="585" spans="1:29" ht="14.25" customHeight="1" x14ac:dyDescent="0.2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2"/>
      <c r="P585" s="112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</row>
    <row r="586" spans="1:29" ht="14.25" customHeight="1" x14ac:dyDescent="0.25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2"/>
      <c r="P586" s="112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</row>
    <row r="587" spans="1:29" ht="14.25" customHeight="1" x14ac:dyDescent="0.25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2"/>
      <c r="P587" s="112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</row>
    <row r="588" spans="1:29" ht="14.25" customHeight="1" x14ac:dyDescent="0.25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2"/>
      <c r="P588" s="112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</row>
    <row r="589" spans="1:29" ht="14.25" customHeight="1" x14ac:dyDescent="0.25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2"/>
      <c r="P589" s="112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</row>
    <row r="590" spans="1:29" ht="14.25" customHeight="1" x14ac:dyDescent="0.25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2"/>
      <c r="P590" s="112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</row>
    <row r="591" spans="1:29" ht="14.25" customHeight="1" x14ac:dyDescent="0.25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2"/>
      <c r="P591" s="112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</row>
    <row r="592" spans="1:29" ht="14.25" customHeight="1" x14ac:dyDescent="0.25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2"/>
      <c r="P592" s="112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</row>
    <row r="593" spans="1:29" ht="14.25" customHeight="1" x14ac:dyDescent="0.25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2"/>
      <c r="P593" s="112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</row>
    <row r="594" spans="1:29" ht="14.25" customHeight="1" x14ac:dyDescent="0.25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2"/>
      <c r="P594" s="112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</row>
    <row r="595" spans="1:29" ht="14.25" customHeight="1" x14ac:dyDescent="0.2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2"/>
      <c r="P595" s="112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</row>
    <row r="596" spans="1:29" ht="14.25" customHeight="1" x14ac:dyDescent="0.25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2"/>
      <c r="P596" s="112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</row>
    <row r="597" spans="1:29" ht="14.25" customHeight="1" x14ac:dyDescent="0.25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2"/>
      <c r="P597" s="112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</row>
    <row r="598" spans="1:29" ht="14.25" customHeight="1" x14ac:dyDescent="0.25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2"/>
      <c r="P598" s="112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</row>
    <row r="599" spans="1:29" ht="14.25" customHeight="1" x14ac:dyDescent="0.25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2"/>
      <c r="P599" s="112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</row>
    <row r="600" spans="1:29" ht="14.25" customHeight="1" x14ac:dyDescent="0.25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2"/>
      <c r="P600" s="112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</row>
    <row r="601" spans="1:29" ht="14.25" customHeight="1" x14ac:dyDescent="0.25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2"/>
      <c r="P601" s="112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</row>
    <row r="602" spans="1:29" ht="14.25" customHeight="1" x14ac:dyDescent="0.25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2"/>
      <c r="P602" s="112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</row>
    <row r="603" spans="1:29" ht="14.25" customHeight="1" x14ac:dyDescent="0.25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2"/>
      <c r="P603" s="112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</row>
    <row r="604" spans="1:29" ht="14.25" customHeight="1" x14ac:dyDescent="0.25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2"/>
      <c r="P604" s="112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</row>
    <row r="605" spans="1:29" ht="14.25" customHeight="1" x14ac:dyDescent="0.2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2"/>
      <c r="P605" s="112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</row>
    <row r="606" spans="1:29" ht="14.25" customHeight="1" x14ac:dyDescent="0.25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2"/>
      <c r="P606" s="112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</row>
    <row r="607" spans="1:29" ht="14.25" customHeight="1" x14ac:dyDescent="0.25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2"/>
      <c r="P607" s="112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</row>
    <row r="608" spans="1:29" ht="14.25" customHeight="1" x14ac:dyDescent="0.25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2"/>
      <c r="P608" s="112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</row>
    <row r="609" spans="1:29" ht="14.25" customHeight="1" x14ac:dyDescent="0.25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2"/>
      <c r="P609" s="112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</row>
    <row r="610" spans="1:29" ht="14.25" customHeight="1" x14ac:dyDescent="0.25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2"/>
      <c r="P610" s="112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</row>
    <row r="611" spans="1:29" ht="14.25" customHeight="1" x14ac:dyDescent="0.2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2"/>
      <c r="P611" s="112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</row>
    <row r="612" spans="1:29" ht="14.25" customHeight="1" x14ac:dyDescent="0.25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2"/>
      <c r="P612" s="112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</row>
    <row r="613" spans="1:29" ht="14.25" customHeight="1" x14ac:dyDescent="0.25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2"/>
      <c r="P613" s="112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</row>
    <row r="614" spans="1:29" ht="14.25" customHeight="1" x14ac:dyDescent="0.2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2"/>
      <c r="P614" s="112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</row>
    <row r="615" spans="1:29" ht="14.25" customHeight="1" x14ac:dyDescent="0.2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2"/>
      <c r="P615" s="112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</row>
    <row r="616" spans="1:29" ht="14.25" customHeight="1" x14ac:dyDescent="0.2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2"/>
      <c r="P616" s="112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</row>
    <row r="617" spans="1:29" ht="14.25" customHeight="1" x14ac:dyDescent="0.2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2"/>
      <c r="P617" s="112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</row>
    <row r="618" spans="1:29" ht="14.25" customHeight="1" x14ac:dyDescent="0.25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2"/>
      <c r="P618" s="112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</row>
    <row r="619" spans="1:29" ht="14.25" customHeight="1" x14ac:dyDescent="0.25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2"/>
      <c r="P619" s="112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</row>
    <row r="620" spans="1:29" ht="14.25" customHeight="1" x14ac:dyDescent="0.25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2"/>
      <c r="P620" s="112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</row>
    <row r="621" spans="1:29" ht="14.25" customHeight="1" x14ac:dyDescent="0.25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2"/>
      <c r="P621" s="112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</row>
    <row r="622" spans="1:29" ht="14.25" customHeight="1" x14ac:dyDescent="0.25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2"/>
      <c r="P622" s="112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</row>
    <row r="623" spans="1:29" ht="14.25" customHeight="1" x14ac:dyDescent="0.25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2"/>
      <c r="P623" s="112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</row>
    <row r="624" spans="1:29" ht="14.25" customHeight="1" x14ac:dyDescent="0.25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2"/>
      <c r="P624" s="112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</row>
    <row r="625" spans="1:29" ht="14.25" customHeight="1" x14ac:dyDescent="0.2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2"/>
      <c r="P625" s="112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</row>
    <row r="626" spans="1:29" ht="14.25" customHeight="1" x14ac:dyDescent="0.25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2"/>
      <c r="P626" s="112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</row>
    <row r="627" spans="1:29" ht="14.25" customHeight="1" x14ac:dyDescent="0.25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2"/>
      <c r="P627" s="112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</row>
    <row r="628" spans="1:29" ht="14.25" customHeight="1" x14ac:dyDescent="0.25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2"/>
      <c r="P628" s="112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</row>
    <row r="629" spans="1:29" ht="14.25" customHeight="1" x14ac:dyDescent="0.25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2"/>
      <c r="P629" s="112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</row>
    <row r="630" spans="1:29" ht="14.25" customHeight="1" x14ac:dyDescent="0.25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2"/>
      <c r="P630" s="112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</row>
    <row r="631" spans="1:29" ht="14.25" customHeight="1" x14ac:dyDescent="0.25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2"/>
      <c r="P631" s="112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</row>
    <row r="632" spans="1:29" ht="14.25" customHeight="1" x14ac:dyDescent="0.25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2"/>
      <c r="P632" s="112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</row>
    <row r="633" spans="1:29" ht="14.25" customHeight="1" x14ac:dyDescent="0.25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2"/>
      <c r="P633" s="112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</row>
    <row r="634" spans="1:29" ht="14.25" customHeight="1" x14ac:dyDescent="0.25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2"/>
      <c r="P634" s="112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</row>
    <row r="635" spans="1:29" ht="14.25" customHeight="1" x14ac:dyDescent="0.2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2"/>
      <c r="P635" s="112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</row>
    <row r="636" spans="1:29" ht="14.25" customHeight="1" x14ac:dyDescent="0.25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2"/>
      <c r="P636" s="112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</row>
    <row r="637" spans="1:29" ht="14.25" customHeight="1" x14ac:dyDescent="0.25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2"/>
      <c r="P637" s="112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</row>
    <row r="638" spans="1:29" ht="14.25" customHeight="1" x14ac:dyDescent="0.25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2"/>
      <c r="P638" s="112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</row>
    <row r="639" spans="1:29" ht="14.25" customHeight="1" x14ac:dyDescent="0.25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2"/>
      <c r="P639" s="112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</row>
    <row r="640" spans="1:29" ht="14.25" customHeight="1" x14ac:dyDescent="0.25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2"/>
      <c r="P640" s="112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</row>
    <row r="641" spans="1:29" ht="14.25" customHeight="1" x14ac:dyDescent="0.25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2"/>
      <c r="P641" s="112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</row>
    <row r="642" spans="1:29" ht="14.25" customHeight="1" x14ac:dyDescent="0.25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2"/>
      <c r="P642" s="112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</row>
    <row r="643" spans="1:29" ht="14.25" customHeight="1" x14ac:dyDescent="0.25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2"/>
      <c r="P643" s="112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</row>
    <row r="644" spans="1:29" ht="14.25" customHeight="1" x14ac:dyDescent="0.25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2"/>
      <c r="P644" s="112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</row>
    <row r="645" spans="1:29" ht="14.25" customHeight="1" x14ac:dyDescent="0.2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2"/>
      <c r="P645" s="112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</row>
    <row r="646" spans="1:29" ht="14.25" customHeight="1" x14ac:dyDescent="0.25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2"/>
      <c r="P646" s="112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</row>
    <row r="647" spans="1:29" ht="14.25" customHeight="1" x14ac:dyDescent="0.25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2"/>
      <c r="P647" s="112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</row>
    <row r="648" spans="1:29" ht="14.25" customHeight="1" x14ac:dyDescent="0.25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2"/>
      <c r="P648" s="112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</row>
    <row r="649" spans="1:29" ht="14.25" customHeight="1" x14ac:dyDescent="0.25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2"/>
      <c r="P649" s="112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</row>
    <row r="650" spans="1:29" ht="14.25" customHeight="1" x14ac:dyDescent="0.25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2"/>
      <c r="P650" s="112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</row>
    <row r="651" spans="1:29" ht="14.25" customHeight="1" x14ac:dyDescent="0.25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2"/>
      <c r="P651" s="112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</row>
    <row r="652" spans="1:29" ht="14.25" customHeight="1" x14ac:dyDescent="0.25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2"/>
      <c r="P652" s="112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</row>
    <row r="653" spans="1:29" ht="14.25" customHeight="1" x14ac:dyDescent="0.25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2"/>
      <c r="P653" s="112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</row>
    <row r="654" spans="1:29" ht="14.25" customHeight="1" x14ac:dyDescent="0.25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2"/>
      <c r="P654" s="112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</row>
    <row r="655" spans="1:29" ht="14.25" customHeight="1" x14ac:dyDescent="0.2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2"/>
      <c r="P655" s="112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</row>
    <row r="656" spans="1:29" ht="14.25" customHeight="1" x14ac:dyDescent="0.25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2"/>
      <c r="P656" s="112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</row>
    <row r="657" spans="1:29" ht="14.25" customHeight="1" x14ac:dyDescent="0.25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2"/>
      <c r="P657" s="112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</row>
    <row r="658" spans="1:29" ht="14.25" customHeight="1" x14ac:dyDescent="0.25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2"/>
      <c r="P658" s="112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</row>
    <row r="659" spans="1:29" ht="14.25" customHeight="1" x14ac:dyDescent="0.25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2"/>
      <c r="P659" s="112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</row>
    <row r="660" spans="1:29" ht="14.25" customHeight="1" x14ac:dyDescent="0.25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2"/>
      <c r="P660" s="112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</row>
    <row r="661" spans="1:29" ht="14.25" customHeight="1" x14ac:dyDescent="0.25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2"/>
      <c r="P661" s="112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</row>
    <row r="662" spans="1:29" ht="14.25" customHeight="1" x14ac:dyDescent="0.25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2"/>
      <c r="P662" s="112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</row>
    <row r="663" spans="1:29" ht="14.25" customHeight="1" x14ac:dyDescent="0.25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2"/>
      <c r="P663" s="112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</row>
    <row r="664" spans="1:29" ht="14.25" customHeight="1" x14ac:dyDescent="0.25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2"/>
      <c r="P664" s="112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</row>
    <row r="665" spans="1:29" ht="14.25" customHeight="1" x14ac:dyDescent="0.2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2"/>
      <c r="P665" s="112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</row>
    <row r="666" spans="1:29" ht="14.25" customHeight="1" x14ac:dyDescent="0.25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2"/>
      <c r="P666" s="112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</row>
    <row r="667" spans="1:29" ht="14.25" customHeight="1" x14ac:dyDescent="0.25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2"/>
      <c r="P667" s="112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</row>
    <row r="668" spans="1:29" ht="14.25" customHeight="1" x14ac:dyDescent="0.25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2"/>
      <c r="P668" s="112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</row>
    <row r="669" spans="1:29" ht="14.25" customHeight="1" x14ac:dyDescent="0.25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2"/>
      <c r="P669" s="112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</row>
    <row r="670" spans="1:29" ht="14.25" customHeight="1" x14ac:dyDescent="0.25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2"/>
      <c r="P670" s="112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</row>
    <row r="671" spans="1:29" ht="14.25" customHeight="1" x14ac:dyDescent="0.25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2"/>
      <c r="P671" s="112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</row>
    <row r="672" spans="1:29" ht="14.25" customHeight="1" x14ac:dyDescent="0.25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2"/>
      <c r="P672" s="112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</row>
    <row r="673" spans="1:29" ht="14.25" customHeight="1" x14ac:dyDescent="0.25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2"/>
      <c r="P673" s="112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</row>
    <row r="674" spans="1:29" ht="14.25" customHeight="1" x14ac:dyDescent="0.25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2"/>
      <c r="P674" s="112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</row>
    <row r="675" spans="1:29" ht="14.25" customHeight="1" x14ac:dyDescent="0.2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2"/>
      <c r="P675" s="112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</row>
    <row r="676" spans="1:29" ht="14.25" customHeight="1" x14ac:dyDescent="0.25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2"/>
      <c r="P676" s="112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</row>
    <row r="677" spans="1:29" ht="14.25" customHeight="1" x14ac:dyDescent="0.25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2"/>
      <c r="P677" s="112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</row>
    <row r="678" spans="1:29" ht="14.25" customHeight="1" x14ac:dyDescent="0.25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2"/>
      <c r="P678" s="112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</row>
    <row r="679" spans="1:29" ht="14.25" customHeight="1" x14ac:dyDescent="0.25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2"/>
      <c r="P679" s="112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</row>
    <row r="680" spans="1:29" ht="14.25" customHeight="1" x14ac:dyDescent="0.25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2"/>
      <c r="P680" s="112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</row>
    <row r="681" spans="1:29" ht="14.25" customHeight="1" x14ac:dyDescent="0.25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2"/>
      <c r="P681" s="112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</row>
    <row r="682" spans="1:29" ht="14.25" customHeight="1" x14ac:dyDescent="0.25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2"/>
      <c r="P682" s="112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</row>
    <row r="683" spans="1:29" ht="14.25" customHeight="1" x14ac:dyDescent="0.25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2"/>
      <c r="P683" s="112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</row>
    <row r="684" spans="1:29" ht="14.25" customHeight="1" x14ac:dyDescent="0.25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2"/>
      <c r="P684" s="112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</row>
    <row r="685" spans="1:29" ht="14.25" customHeight="1" x14ac:dyDescent="0.2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2"/>
      <c r="P685" s="112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</row>
    <row r="686" spans="1:29" ht="14.25" customHeight="1" x14ac:dyDescent="0.25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2"/>
      <c r="P686" s="112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</row>
    <row r="687" spans="1:29" ht="14.25" customHeight="1" x14ac:dyDescent="0.25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2"/>
      <c r="P687" s="112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</row>
    <row r="688" spans="1:29" ht="14.25" customHeight="1" x14ac:dyDescent="0.25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2"/>
      <c r="P688" s="112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</row>
    <row r="689" spans="1:29" ht="14.25" customHeight="1" x14ac:dyDescent="0.25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2"/>
      <c r="P689" s="112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</row>
    <row r="690" spans="1:29" ht="14.25" customHeight="1" x14ac:dyDescent="0.25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2"/>
      <c r="P690" s="112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</row>
    <row r="691" spans="1:29" ht="14.25" customHeight="1" x14ac:dyDescent="0.25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2"/>
      <c r="P691" s="112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</row>
    <row r="692" spans="1:29" ht="14.25" customHeight="1" x14ac:dyDescent="0.25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2"/>
      <c r="P692" s="112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</row>
    <row r="693" spans="1:29" ht="14.25" customHeight="1" x14ac:dyDescent="0.25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2"/>
      <c r="P693" s="112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</row>
    <row r="694" spans="1:29" ht="14.25" customHeight="1" x14ac:dyDescent="0.25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2"/>
      <c r="P694" s="112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</row>
    <row r="695" spans="1:29" ht="14.25" customHeight="1" x14ac:dyDescent="0.2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2"/>
      <c r="P695" s="112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</row>
    <row r="696" spans="1:29" ht="14.25" customHeight="1" x14ac:dyDescent="0.25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2"/>
      <c r="P696" s="112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</row>
    <row r="697" spans="1:29" ht="14.25" customHeight="1" x14ac:dyDescent="0.25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2"/>
      <c r="P697" s="112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</row>
    <row r="698" spans="1:29" ht="14.25" customHeight="1" x14ac:dyDescent="0.25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2"/>
      <c r="P698" s="112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</row>
    <row r="699" spans="1:29" ht="14.25" customHeight="1" x14ac:dyDescent="0.25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2"/>
      <c r="P699" s="112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</row>
    <row r="700" spans="1:29" ht="14.25" customHeight="1" x14ac:dyDescent="0.25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2"/>
      <c r="P700" s="112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</row>
    <row r="701" spans="1:29" ht="14.25" customHeight="1" x14ac:dyDescent="0.25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2"/>
      <c r="P701" s="112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</row>
    <row r="702" spans="1:29" ht="14.25" customHeight="1" x14ac:dyDescent="0.25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2"/>
      <c r="P702" s="112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</row>
    <row r="703" spans="1:29" ht="14.25" customHeight="1" x14ac:dyDescent="0.25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2"/>
      <c r="P703" s="112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</row>
    <row r="704" spans="1:29" ht="14.25" customHeight="1" x14ac:dyDescent="0.25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2"/>
      <c r="P704" s="112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</row>
    <row r="705" spans="1:29" ht="14.25" customHeight="1" x14ac:dyDescent="0.2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2"/>
      <c r="P705" s="112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</row>
    <row r="706" spans="1:29" ht="14.25" customHeight="1" x14ac:dyDescent="0.25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2"/>
      <c r="P706" s="112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</row>
    <row r="707" spans="1:29" ht="14.25" customHeight="1" x14ac:dyDescent="0.25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2"/>
      <c r="P707" s="112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</row>
    <row r="708" spans="1:29" ht="14.25" customHeight="1" x14ac:dyDescent="0.25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2"/>
      <c r="P708" s="112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</row>
    <row r="709" spans="1:29" ht="14.25" customHeight="1" x14ac:dyDescent="0.25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2"/>
      <c r="P709" s="112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</row>
    <row r="710" spans="1:29" ht="14.25" customHeight="1" x14ac:dyDescent="0.25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2"/>
      <c r="P710" s="112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</row>
    <row r="711" spans="1:29" ht="14.25" customHeight="1" x14ac:dyDescent="0.25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2"/>
      <c r="P711" s="112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</row>
    <row r="712" spans="1:29" ht="14.25" customHeight="1" x14ac:dyDescent="0.25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2"/>
      <c r="P712" s="112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</row>
    <row r="713" spans="1:29" ht="14.25" customHeight="1" x14ac:dyDescent="0.25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2"/>
      <c r="P713" s="112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</row>
    <row r="714" spans="1:29" ht="14.25" customHeight="1" x14ac:dyDescent="0.25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2"/>
      <c r="P714" s="112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</row>
    <row r="715" spans="1:29" ht="14.25" customHeight="1" x14ac:dyDescent="0.2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2"/>
      <c r="P715" s="112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</row>
    <row r="716" spans="1:29" ht="14.25" customHeight="1" x14ac:dyDescent="0.25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2"/>
      <c r="P716" s="112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</row>
    <row r="717" spans="1:29" ht="14.25" customHeight="1" x14ac:dyDescent="0.25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2"/>
      <c r="P717" s="112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</row>
    <row r="718" spans="1:29" ht="14.25" customHeight="1" x14ac:dyDescent="0.25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2"/>
      <c r="P718" s="112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</row>
    <row r="719" spans="1:29" ht="14.25" customHeight="1" x14ac:dyDescent="0.25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2"/>
      <c r="P719" s="112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</row>
    <row r="720" spans="1:29" ht="14.25" customHeight="1" x14ac:dyDescent="0.25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2"/>
      <c r="P720" s="112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</row>
    <row r="721" spans="1:29" ht="14.25" customHeight="1" x14ac:dyDescent="0.25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2"/>
      <c r="P721" s="112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</row>
    <row r="722" spans="1:29" ht="14.25" customHeight="1" x14ac:dyDescent="0.25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2"/>
      <c r="P722" s="112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</row>
    <row r="723" spans="1:29" ht="14.25" customHeight="1" x14ac:dyDescent="0.25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2"/>
      <c r="P723" s="112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</row>
    <row r="724" spans="1:29" ht="14.25" customHeight="1" x14ac:dyDescent="0.25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2"/>
      <c r="P724" s="112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</row>
    <row r="725" spans="1:29" ht="14.25" customHeight="1" x14ac:dyDescent="0.2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2"/>
      <c r="P725" s="112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</row>
    <row r="726" spans="1:29" ht="14.25" customHeight="1" x14ac:dyDescent="0.25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2"/>
      <c r="P726" s="112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</row>
    <row r="727" spans="1:29" ht="14.25" customHeight="1" x14ac:dyDescent="0.25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2"/>
      <c r="P727" s="112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</row>
    <row r="728" spans="1:29" ht="14.25" customHeight="1" x14ac:dyDescent="0.25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2"/>
      <c r="P728" s="112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</row>
    <row r="729" spans="1:29" ht="14.25" customHeight="1" x14ac:dyDescent="0.25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2"/>
      <c r="P729" s="112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</row>
    <row r="730" spans="1:29" ht="14.25" customHeight="1" x14ac:dyDescent="0.25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2"/>
      <c r="P730" s="112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</row>
    <row r="731" spans="1:29" ht="14.25" customHeight="1" x14ac:dyDescent="0.25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2"/>
      <c r="P731" s="112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</row>
    <row r="732" spans="1:29" ht="14.25" customHeight="1" x14ac:dyDescent="0.25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2"/>
      <c r="P732" s="112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</row>
    <row r="733" spans="1:29" ht="14.25" customHeight="1" x14ac:dyDescent="0.25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2"/>
      <c r="P733" s="112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</row>
    <row r="734" spans="1:29" ht="14.25" customHeight="1" x14ac:dyDescent="0.25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2"/>
      <c r="P734" s="112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</row>
    <row r="735" spans="1:29" ht="14.25" customHeight="1" x14ac:dyDescent="0.2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2"/>
      <c r="P735" s="112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</row>
    <row r="736" spans="1:29" ht="14.25" customHeight="1" x14ac:dyDescent="0.25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2"/>
      <c r="P736" s="112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</row>
    <row r="737" spans="1:29" ht="14.25" customHeight="1" x14ac:dyDescent="0.25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2"/>
      <c r="P737" s="112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</row>
    <row r="738" spans="1:29" ht="14.25" customHeight="1" x14ac:dyDescent="0.25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2"/>
      <c r="P738" s="112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</row>
    <row r="739" spans="1:29" ht="14.25" customHeight="1" x14ac:dyDescent="0.25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2"/>
      <c r="P739" s="112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</row>
    <row r="740" spans="1:29" ht="14.25" customHeight="1" x14ac:dyDescent="0.25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2"/>
      <c r="P740" s="112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</row>
    <row r="741" spans="1:29" ht="14.25" customHeight="1" x14ac:dyDescent="0.25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2"/>
      <c r="P741" s="112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</row>
    <row r="742" spans="1:29" ht="14.25" customHeight="1" x14ac:dyDescent="0.25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2"/>
      <c r="P742" s="112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</row>
    <row r="743" spans="1:29" ht="14.25" customHeight="1" x14ac:dyDescent="0.25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2"/>
      <c r="P743" s="112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</row>
    <row r="744" spans="1:29" ht="14.25" customHeight="1" x14ac:dyDescent="0.25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2"/>
      <c r="P744" s="112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</row>
    <row r="745" spans="1:29" ht="14.25" customHeight="1" x14ac:dyDescent="0.2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2"/>
      <c r="P745" s="112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</row>
    <row r="746" spans="1:29" ht="14.25" customHeight="1" x14ac:dyDescent="0.25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2"/>
      <c r="P746" s="112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</row>
    <row r="747" spans="1:29" ht="14.25" customHeight="1" x14ac:dyDescent="0.25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2"/>
      <c r="P747" s="112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</row>
    <row r="748" spans="1:29" ht="14.25" customHeight="1" x14ac:dyDescent="0.25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2"/>
      <c r="P748" s="112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</row>
    <row r="749" spans="1:29" ht="14.25" customHeight="1" x14ac:dyDescent="0.25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2"/>
      <c r="P749" s="112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</row>
    <row r="750" spans="1:29" ht="14.25" customHeight="1" x14ac:dyDescent="0.25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2"/>
      <c r="P750" s="112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</row>
    <row r="751" spans="1:29" ht="14.25" customHeight="1" x14ac:dyDescent="0.25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2"/>
      <c r="P751" s="112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</row>
    <row r="752" spans="1:29" ht="14.25" customHeight="1" x14ac:dyDescent="0.25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2"/>
      <c r="P752" s="112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</row>
    <row r="753" spans="1:29" ht="14.25" customHeight="1" x14ac:dyDescent="0.25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2"/>
      <c r="P753" s="112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</row>
    <row r="754" spans="1:29" ht="14.25" customHeight="1" x14ac:dyDescent="0.25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2"/>
      <c r="P754" s="112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</row>
    <row r="755" spans="1:29" ht="14.25" customHeight="1" x14ac:dyDescent="0.2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2"/>
      <c r="P755" s="112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</row>
    <row r="756" spans="1:29" ht="14.25" customHeight="1" x14ac:dyDescent="0.25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2"/>
      <c r="P756" s="112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</row>
    <row r="757" spans="1:29" ht="14.25" customHeight="1" x14ac:dyDescent="0.25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2"/>
      <c r="P757" s="112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</row>
    <row r="758" spans="1:29" ht="14.25" customHeight="1" x14ac:dyDescent="0.25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2"/>
      <c r="P758" s="112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</row>
    <row r="759" spans="1:29" ht="14.25" customHeight="1" x14ac:dyDescent="0.25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2"/>
      <c r="P759" s="112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</row>
    <row r="760" spans="1:29" ht="14.25" customHeight="1" x14ac:dyDescent="0.25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2"/>
      <c r="P760" s="112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</row>
    <row r="761" spans="1:29" ht="14.25" customHeight="1" x14ac:dyDescent="0.25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2"/>
      <c r="P761" s="112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</row>
    <row r="762" spans="1:29" ht="14.25" customHeight="1" x14ac:dyDescent="0.25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2"/>
      <c r="P762" s="112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</row>
    <row r="763" spans="1:29" ht="14.25" customHeight="1" x14ac:dyDescent="0.25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2"/>
      <c r="P763" s="112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</row>
    <row r="764" spans="1:29" ht="14.25" customHeight="1" x14ac:dyDescent="0.25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2"/>
      <c r="P764" s="112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</row>
    <row r="765" spans="1:29" ht="14.25" customHeight="1" x14ac:dyDescent="0.2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2"/>
      <c r="P765" s="112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</row>
    <row r="766" spans="1:29" ht="14.25" customHeight="1" x14ac:dyDescent="0.25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2"/>
      <c r="P766" s="112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</row>
    <row r="767" spans="1:29" ht="14.25" customHeight="1" x14ac:dyDescent="0.25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2"/>
      <c r="P767" s="112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</row>
    <row r="768" spans="1:29" ht="14.25" customHeight="1" x14ac:dyDescent="0.25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2"/>
      <c r="P768" s="112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</row>
    <row r="769" spans="1:29" ht="14.25" customHeight="1" x14ac:dyDescent="0.25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2"/>
      <c r="P769" s="112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</row>
    <row r="770" spans="1:29" ht="14.25" customHeight="1" x14ac:dyDescent="0.25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2"/>
      <c r="P770" s="112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</row>
    <row r="771" spans="1:29" ht="14.25" customHeight="1" x14ac:dyDescent="0.25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2"/>
      <c r="P771" s="112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</row>
    <row r="772" spans="1:29" ht="14.25" customHeight="1" x14ac:dyDescent="0.25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2"/>
      <c r="P772" s="112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</row>
    <row r="773" spans="1:29" ht="14.25" customHeight="1" x14ac:dyDescent="0.25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2"/>
      <c r="P773" s="112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</row>
    <row r="774" spans="1:29" ht="14.25" customHeight="1" x14ac:dyDescent="0.25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2"/>
      <c r="P774" s="112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</row>
    <row r="775" spans="1:29" ht="14.25" customHeight="1" x14ac:dyDescent="0.2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2"/>
      <c r="P775" s="112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</row>
    <row r="776" spans="1:29" ht="14.25" customHeight="1" x14ac:dyDescent="0.25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2"/>
      <c r="P776" s="112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</row>
    <row r="777" spans="1:29" ht="14.25" customHeight="1" x14ac:dyDescent="0.25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2"/>
      <c r="P777" s="112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</row>
    <row r="778" spans="1:29" ht="14.25" customHeight="1" x14ac:dyDescent="0.25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2"/>
      <c r="P778" s="112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</row>
    <row r="779" spans="1:29" ht="14.25" customHeight="1" x14ac:dyDescent="0.25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2"/>
      <c r="P779" s="112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</row>
    <row r="780" spans="1:29" ht="14.25" customHeight="1" x14ac:dyDescent="0.25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2"/>
      <c r="P780" s="112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</row>
    <row r="781" spans="1:29" ht="14.25" customHeight="1" x14ac:dyDescent="0.25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2"/>
      <c r="P781" s="112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</row>
    <row r="782" spans="1:29" ht="14.25" customHeight="1" x14ac:dyDescent="0.25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2"/>
      <c r="P782" s="112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</row>
    <row r="783" spans="1:29" ht="14.25" customHeight="1" x14ac:dyDescent="0.25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2"/>
      <c r="P783" s="112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</row>
    <row r="784" spans="1:29" ht="14.25" customHeight="1" x14ac:dyDescent="0.25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2"/>
      <c r="P784" s="112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</row>
    <row r="785" spans="1:29" ht="14.25" customHeight="1" x14ac:dyDescent="0.2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2"/>
      <c r="P785" s="112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</row>
    <row r="786" spans="1:29" ht="14.25" customHeight="1" x14ac:dyDescent="0.25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2"/>
      <c r="P786" s="112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</row>
    <row r="787" spans="1:29" ht="14.25" customHeight="1" x14ac:dyDescent="0.25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2"/>
      <c r="P787" s="112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</row>
    <row r="788" spans="1:29" ht="14.25" customHeight="1" x14ac:dyDescent="0.25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2"/>
      <c r="P788" s="112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</row>
    <row r="789" spans="1:29" ht="14.25" customHeight="1" x14ac:dyDescent="0.25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2"/>
      <c r="P789" s="112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</row>
    <row r="790" spans="1:29" ht="14.25" customHeight="1" x14ac:dyDescent="0.25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2"/>
      <c r="P790" s="112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</row>
    <row r="791" spans="1:29" ht="14.25" customHeight="1" x14ac:dyDescent="0.25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2"/>
      <c r="P791" s="112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</row>
    <row r="792" spans="1:29" ht="14.25" customHeight="1" x14ac:dyDescent="0.25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2"/>
      <c r="P792" s="112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</row>
    <row r="793" spans="1:29" ht="14.25" customHeight="1" x14ac:dyDescent="0.25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2"/>
      <c r="P793" s="112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</row>
    <row r="794" spans="1:29" ht="14.25" customHeight="1" x14ac:dyDescent="0.25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2"/>
      <c r="P794" s="112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</row>
    <row r="795" spans="1:29" ht="14.25" customHeight="1" x14ac:dyDescent="0.2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2"/>
      <c r="P795" s="112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</row>
    <row r="796" spans="1:29" ht="14.25" customHeight="1" x14ac:dyDescent="0.25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2"/>
      <c r="P796" s="112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</row>
    <row r="797" spans="1:29" ht="14.25" customHeight="1" x14ac:dyDescent="0.25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2"/>
      <c r="P797" s="112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</row>
    <row r="798" spans="1:29" ht="14.25" customHeight="1" x14ac:dyDescent="0.25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2"/>
      <c r="P798" s="112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</row>
    <row r="799" spans="1:29" ht="14.25" customHeight="1" x14ac:dyDescent="0.25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2"/>
      <c r="P799" s="112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</row>
    <row r="800" spans="1:29" ht="14.25" customHeight="1" x14ac:dyDescent="0.25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2"/>
      <c r="P800" s="112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</row>
    <row r="801" spans="1:29" ht="14.25" customHeight="1" x14ac:dyDescent="0.25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2"/>
      <c r="P801" s="112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</row>
    <row r="802" spans="1:29" ht="14.25" customHeight="1" x14ac:dyDescent="0.25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2"/>
      <c r="P802" s="112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</row>
    <row r="803" spans="1:29" ht="14.25" customHeight="1" x14ac:dyDescent="0.25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2"/>
      <c r="P803" s="112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</row>
    <row r="804" spans="1:29" ht="14.25" customHeight="1" x14ac:dyDescent="0.25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2"/>
      <c r="P804" s="112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</row>
    <row r="805" spans="1:29" ht="14.25" customHeight="1" x14ac:dyDescent="0.2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2"/>
      <c r="P805" s="112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</row>
    <row r="806" spans="1:29" ht="14.25" customHeight="1" x14ac:dyDescent="0.25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2"/>
      <c r="P806" s="112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</row>
    <row r="807" spans="1:29" ht="14.25" customHeight="1" x14ac:dyDescent="0.25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2"/>
      <c r="P807" s="112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</row>
    <row r="808" spans="1:29" ht="14.25" customHeight="1" x14ac:dyDescent="0.25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2"/>
      <c r="P808" s="112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</row>
    <row r="809" spans="1:29" ht="14.25" customHeight="1" x14ac:dyDescent="0.25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2"/>
      <c r="P809" s="112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</row>
    <row r="810" spans="1:29" ht="14.25" customHeight="1" x14ac:dyDescent="0.25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2"/>
      <c r="P810" s="112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</row>
    <row r="811" spans="1:29" ht="14.25" customHeight="1" x14ac:dyDescent="0.25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2"/>
      <c r="P811" s="112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</row>
    <row r="812" spans="1:29" ht="14.25" customHeight="1" x14ac:dyDescent="0.25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2"/>
      <c r="P812" s="112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</row>
    <row r="813" spans="1:29" ht="14.25" customHeight="1" x14ac:dyDescent="0.25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2"/>
      <c r="P813" s="112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</row>
    <row r="814" spans="1:29" ht="14.25" customHeight="1" x14ac:dyDescent="0.25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2"/>
      <c r="P814" s="112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</row>
    <row r="815" spans="1:29" ht="14.25" customHeight="1" x14ac:dyDescent="0.2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2"/>
      <c r="P815" s="112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</row>
    <row r="816" spans="1:29" ht="14.25" customHeight="1" x14ac:dyDescent="0.25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2"/>
      <c r="P816" s="112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</row>
    <row r="817" spans="1:29" ht="14.25" customHeight="1" x14ac:dyDescent="0.25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2"/>
      <c r="P817" s="112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</row>
    <row r="818" spans="1:29" ht="14.25" customHeight="1" x14ac:dyDescent="0.25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2"/>
      <c r="P818" s="112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</row>
    <row r="819" spans="1:29" ht="14.25" customHeight="1" x14ac:dyDescent="0.25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2"/>
      <c r="P819" s="112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</row>
    <row r="820" spans="1:29" ht="14.25" customHeight="1" x14ac:dyDescent="0.25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2"/>
      <c r="P820" s="112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</row>
    <row r="821" spans="1:29" ht="14.25" customHeight="1" x14ac:dyDescent="0.25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2"/>
      <c r="P821" s="112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</row>
    <row r="822" spans="1:29" ht="14.25" customHeight="1" x14ac:dyDescent="0.25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2"/>
      <c r="P822" s="112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</row>
    <row r="823" spans="1:29" ht="14.25" customHeight="1" x14ac:dyDescent="0.25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2"/>
      <c r="P823" s="112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</row>
    <row r="824" spans="1:29" ht="14.25" customHeight="1" x14ac:dyDescent="0.25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2"/>
      <c r="P824" s="112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</row>
    <row r="825" spans="1:29" ht="14.25" customHeight="1" x14ac:dyDescent="0.2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2"/>
      <c r="P825" s="112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</row>
    <row r="826" spans="1:29" ht="14.25" customHeight="1" x14ac:dyDescent="0.25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2"/>
      <c r="P826" s="112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</row>
    <row r="827" spans="1:29" ht="14.25" customHeight="1" x14ac:dyDescent="0.25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2"/>
      <c r="P827" s="112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</row>
    <row r="828" spans="1:29" ht="14.25" customHeight="1" x14ac:dyDescent="0.25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2"/>
      <c r="P828" s="112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</row>
    <row r="829" spans="1:29" ht="14.25" customHeight="1" x14ac:dyDescent="0.25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2"/>
      <c r="P829" s="112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</row>
    <row r="830" spans="1:29" ht="14.25" customHeight="1" x14ac:dyDescent="0.25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2"/>
      <c r="P830" s="112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</row>
    <row r="831" spans="1:29" ht="14.25" customHeight="1" x14ac:dyDescent="0.25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2"/>
      <c r="P831" s="112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</row>
    <row r="832" spans="1:29" ht="14.25" customHeight="1" x14ac:dyDescent="0.25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2"/>
      <c r="P832" s="112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</row>
    <row r="833" spans="1:29" ht="14.25" customHeight="1" x14ac:dyDescent="0.25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2"/>
      <c r="P833" s="112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</row>
    <row r="834" spans="1:29" ht="14.25" customHeight="1" x14ac:dyDescent="0.25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2"/>
      <c r="P834" s="112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</row>
    <row r="835" spans="1:29" ht="14.25" customHeight="1" x14ac:dyDescent="0.2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2"/>
      <c r="P835" s="112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</row>
    <row r="836" spans="1:29" ht="14.25" customHeight="1" x14ac:dyDescent="0.25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2"/>
      <c r="P836" s="112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</row>
    <row r="837" spans="1:29" ht="14.25" customHeight="1" x14ac:dyDescent="0.25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2"/>
      <c r="P837" s="112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</row>
    <row r="838" spans="1:29" ht="14.25" customHeight="1" x14ac:dyDescent="0.25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2"/>
      <c r="P838" s="112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</row>
    <row r="839" spans="1:29" ht="14.25" customHeight="1" x14ac:dyDescent="0.25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2"/>
      <c r="P839" s="112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</row>
    <row r="840" spans="1:29" ht="14.25" customHeight="1" x14ac:dyDescent="0.25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2"/>
      <c r="P840" s="112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</row>
    <row r="841" spans="1:29" ht="14.25" customHeight="1" x14ac:dyDescent="0.25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2"/>
      <c r="P841" s="112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</row>
    <row r="842" spans="1:29" ht="14.25" customHeight="1" x14ac:dyDescent="0.25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2"/>
      <c r="P842" s="112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</row>
    <row r="843" spans="1:29" ht="14.25" customHeight="1" x14ac:dyDescent="0.25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2"/>
      <c r="P843" s="112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</row>
    <row r="844" spans="1:29" ht="14.25" customHeight="1" x14ac:dyDescent="0.25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2"/>
      <c r="P844" s="112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</row>
    <row r="845" spans="1:29" ht="14.25" customHeight="1" x14ac:dyDescent="0.2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2"/>
      <c r="P845" s="112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</row>
    <row r="846" spans="1:29" ht="14.25" customHeight="1" x14ac:dyDescent="0.25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2"/>
      <c r="P846" s="112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</row>
    <row r="847" spans="1:29" ht="14.25" customHeight="1" x14ac:dyDescent="0.25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2"/>
      <c r="P847" s="112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</row>
    <row r="848" spans="1:29" ht="14.25" customHeight="1" x14ac:dyDescent="0.25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2"/>
      <c r="P848" s="112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</row>
    <row r="849" spans="1:29" ht="14.25" customHeight="1" x14ac:dyDescent="0.25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2"/>
      <c r="P849" s="112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</row>
    <row r="850" spans="1:29" ht="14.25" customHeight="1" x14ac:dyDescent="0.25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2"/>
      <c r="P850" s="112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</row>
    <row r="851" spans="1:29" ht="14.25" customHeight="1" x14ac:dyDescent="0.25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2"/>
      <c r="P851" s="112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</row>
    <row r="852" spans="1:29" ht="14.25" customHeight="1" x14ac:dyDescent="0.25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2"/>
      <c r="P852" s="112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</row>
    <row r="853" spans="1:29" ht="14.25" customHeight="1" x14ac:dyDescent="0.25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2"/>
      <c r="P853" s="112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</row>
    <row r="854" spans="1:29" ht="14.25" customHeight="1" x14ac:dyDescent="0.25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2"/>
      <c r="P854" s="112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</row>
    <row r="855" spans="1:29" ht="14.25" customHeight="1" x14ac:dyDescent="0.2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2"/>
      <c r="P855" s="112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</row>
    <row r="856" spans="1:29" ht="14.25" customHeight="1" x14ac:dyDescent="0.25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2"/>
      <c r="P856" s="112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</row>
    <row r="857" spans="1:29" ht="14.25" customHeight="1" x14ac:dyDescent="0.25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2"/>
      <c r="P857" s="112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</row>
    <row r="858" spans="1:29" ht="14.25" customHeight="1" x14ac:dyDescent="0.25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2"/>
      <c r="P858" s="112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</row>
    <row r="859" spans="1:29" ht="14.25" customHeight="1" x14ac:dyDescent="0.25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2"/>
      <c r="P859" s="112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</row>
    <row r="860" spans="1:29" ht="14.25" customHeight="1" x14ac:dyDescent="0.25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2"/>
      <c r="P860" s="112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</row>
    <row r="861" spans="1:29" ht="14.25" customHeight="1" x14ac:dyDescent="0.25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2"/>
      <c r="P861" s="112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</row>
    <row r="862" spans="1:29" ht="14.25" customHeight="1" x14ac:dyDescent="0.25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2"/>
      <c r="P862" s="112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</row>
    <row r="863" spans="1:29" ht="14.25" customHeight="1" x14ac:dyDescent="0.25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2"/>
      <c r="P863" s="112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</row>
    <row r="864" spans="1:29" ht="14.25" customHeight="1" x14ac:dyDescent="0.25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2"/>
      <c r="P864" s="112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</row>
    <row r="865" spans="1:29" ht="14.25" customHeight="1" x14ac:dyDescent="0.2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2"/>
      <c r="P865" s="112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</row>
    <row r="866" spans="1:29" ht="14.25" customHeight="1" x14ac:dyDescent="0.25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2"/>
      <c r="P866" s="112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</row>
    <row r="867" spans="1:29" ht="14.25" customHeight="1" x14ac:dyDescent="0.25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2"/>
      <c r="P867" s="112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</row>
    <row r="868" spans="1:29" ht="14.25" customHeight="1" x14ac:dyDescent="0.25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2"/>
      <c r="P868" s="112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</row>
    <row r="869" spans="1:29" ht="14.25" customHeight="1" x14ac:dyDescent="0.25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2"/>
      <c r="P869" s="112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</row>
    <row r="870" spans="1:29" ht="14.25" customHeight="1" x14ac:dyDescent="0.25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2"/>
      <c r="P870" s="112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</row>
    <row r="871" spans="1:29" ht="14.25" customHeight="1" x14ac:dyDescent="0.25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2"/>
      <c r="P871" s="112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</row>
    <row r="872" spans="1:29" ht="14.25" customHeight="1" x14ac:dyDescent="0.25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2"/>
      <c r="P872" s="112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</row>
    <row r="873" spans="1:29" ht="14.25" customHeight="1" x14ac:dyDescent="0.25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2"/>
      <c r="P873" s="112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</row>
    <row r="874" spans="1:29" ht="14.25" customHeight="1" x14ac:dyDescent="0.25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2"/>
      <c r="P874" s="112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</row>
    <row r="875" spans="1:29" ht="14.25" customHeight="1" x14ac:dyDescent="0.2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2"/>
      <c r="P875" s="112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</row>
    <row r="876" spans="1:29" ht="14.25" customHeight="1" x14ac:dyDescent="0.25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2"/>
      <c r="P876" s="112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</row>
    <row r="877" spans="1:29" ht="14.25" customHeight="1" x14ac:dyDescent="0.25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2"/>
      <c r="P877" s="112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</row>
    <row r="878" spans="1:29" ht="14.25" customHeight="1" x14ac:dyDescent="0.25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2"/>
      <c r="P878" s="112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</row>
    <row r="879" spans="1:29" ht="14.25" customHeight="1" x14ac:dyDescent="0.25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2"/>
      <c r="P879" s="112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</row>
    <row r="880" spans="1:29" ht="14.25" customHeight="1" x14ac:dyDescent="0.25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2"/>
      <c r="P880" s="112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</row>
    <row r="881" spans="1:29" ht="14.25" customHeight="1" x14ac:dyDescent="0.25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2"/>
      <c r="P881" s="112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</row>
    <row r="882" spans="1:29" ht="14.25" customHeight="1" x14ac:dyDescent="0.25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2"/>
      <c r="P882" s="112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</row>
    <row r="883" spans="1:29" ht="14.25" customHeight="1" x14ac:dyDescent="0.25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2"/>
      <c r="P883" s="112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</row>
    <row r="884" spans="1:29" ht="14.25" customHeight="1" x14ac:dyDescent="0.25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2"/>
      <c r="P884" s="112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</row>
    <row r="885" spans="1:29" ht="14.25" customHeight="1" x14ac:dyDescent="0.2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2"/>
      <c r="P885" s="112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</row>
    <row r="886" spans="1:29" ht="14.25" customHeight="1" x14ac:dyDescent="0.25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2"/>
      <c r="P886" s="112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</row>
    <row r="887" spans="1:29" ht="14.25" customHeight="1" x14ac:dyDescent="0.25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2"/>
      <c r="P887" s="112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</row>
    <row r="888" spans="1:29" ht="14.25" customHeight="1" x14ac:dyDescent="0.25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2"/>
      <c r="P888" s="112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</row>
    <row r="889" spans="1:29" ht="14.25" customHeight="1" x14ac:dyDescent="0.25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2"/>
      <c r="P889" s="112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</row>
    <row r="890" spans="1:29" ht="14.25" customHeight="1" x14ac:dyDescent="0.25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2"/>
      <c r="P890" s="112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</row>
    <row r="891" spans="1:29" ht="14.25" customHeight="1" x14ac:dyDescent="0.25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2"/>
      <c r="P891" s="112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</row>
    <row r="892" spans="1:29" ht="14.25" customHeight="1" x14ac:dyDescent="0.25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2"/>
      <c r="P892" s="112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</row>
    <row r="893" spans="1:29" ht="14.25" customHeight="1" x14ac:dyDescent="0.25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2"/>
      <c r="P893" s="112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</row>
    <row r="894" spans="1:29" ht="14.25" customHeight="1" x14ac:dyDescent="0.25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2"/>
      <c r="P894" s="112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</row>
    <row r="895" spans="1:29" ht="14.25" customHeight="1" x14ac:dyDescent="0.2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2"/>
      <c r="P895" s="112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</row>
    <row r="896" spans="1:29" ht="14.25" customHeight="1" x14ac:dyDescent="0.25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2"/>
      <c r="P896" s="112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</row>
    <row r="897" spans="1:29" ht="14.25" customHeight="1" x14ac:dyDescent="0.25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2"/>
      <c r="P897" s="112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</row>
    <row r="898" spans="1:29" ht="14.25" customHeight="1" x14ac:dyDescent="0.25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2"/>
      <c r="P898" s="112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</row>
    <row r="899" spans="1:29" ht="14.25" customHeight="1" x14ac:dyDescent="0.25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2"/>
      <c r="P899" s="112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</row>
    <row r="900" spans="1:29" ht="14.25" customHeight="1" x14ac:dyDescent="0.25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2"/>
      <c r="P900" s="112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</row>
    <row r="901" spans="1:29" ht="14.25" customHeight="1" x14ac:dyDescent="0.25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2"/>
      <c r="P901" s="112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</row>
    <row r="902" spans="1:29" ht="14.25" customHeight="1" x14ac:dyDescent="0.25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2"/>
      <c r="P902" s="112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</row>
    <row r="903" spans="1:29" ht="14.25" customHeight="1" x14ac:dyDescent="0.25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2"/>
      <c r="P903" s="112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</row>
    <row r="904" spans="1:29" ht="14.25" customHeight="1" x14ac:dyDescent="0.25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2"/>
      <c r="P904" s="112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</row>
    <row r="905" spans="1:29" ht="14.25" customHeight="1" x14ac:dyDescent="0.2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2"/>
      <c r="P905" s="112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</row>
    <row r="906" spans="1:29" ht="14.25" customHeight="1" x14ac:dyDescent="0.25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2"/>
      <c r="P906" s="112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</row>
    <row r="907" spans="1:29" ht="14.25" customHeight="1" x14ac:dyDescent="0.25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2"/>
      <c r="P907" s="112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</row>
    <row r="908" spans="1:29" ht="14.25" customHeight="1" x14ac:dyDescent="0.25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2"/>
      <c r="P908" s="112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</row>
    <row r="909" spans="1:29" ht="14.25" customHeight="1" x14ac:dyDescent="0.25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2"/>
      <c r="P909" s="112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</row>
    <row r="910" spans="1:29" ht="14.25" customHeight="1" x14ac:dyDescent="0.25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2"/>
      <c r="P910" s="112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</row>
    <row r="911" spans="1:29" ht="14.25" customHeight="1" x14ac:dyDescent="0.25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2"/>
      <c r="P911" s="112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</row>
    <row r="912" spans="1:29" ht="14.25" customHeight="1" x14ac:dyDescent="0.25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2"/>
      <c r="P912" s="112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</row>
    <row r="913" spans="1:29" ht="14.25" customHeight="1" x14ac:dyDescent="0.25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2"/>
      <c r="P913" s="112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</row>
    <row r="914" spans="1:29" ht="14.25" customHeight="1" x14ac:dyDescent="0.25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2"/>
      <c r="P914" s="112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</row>
    <row r="915" spans="1:29" ht="14.25" customHeight="1" x14ac:dyDescent="0.2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2"/>
      <c r="P915" s="112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</row>
    <row r="916" spans="1:29" ht="14.25" customHeight="1" x14ac:dyDescent="0.25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2"/>
      <c r="P916" s="112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</row>
    <row r="917" spans="1:29" ht="14.25" customHeight="1" x14ac:dyDescent="0.25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2"/>
      <c r="P917" s="112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</row>
    <row r="918" spans="1:29" ht="14.25" customHeight="1" x14ac:dyDescent="0.25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2"/>
      <c r="P918" s="112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</row>
    <row r="919" spans="1:29" ht="14.25" customHeight="1" x14ac:dyDescent="0.25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2"/>
      <c r="P919" s="112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</row>
    <row r="920" spans="1:29" ht="14.25" customHeight="1" x14ac:dyDescent="0.25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2"/>
      <c r="P920" s="112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</row>
    <row r="921" spans="1:29" ht="14.25" customHeight="1" x14ac:dyDescent="0.25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2"/>
      <c r="P921" s="112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</row>
    <row r="922" spans="1:29" ht="14.25" customHeight="1" x14ac:dyDescent="0.25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2"/>
      <c r="P922" s="112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</row>
    <row r="923" spans="1:29" ht="14.25" customHeight="1" x14ac:dyDescent="0.25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2"/>
      <c r="P923" s="112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</row>
    <row r="924" spans="1:29" ht="14.25" customHeight="1" x14ac:dyDescent="0.25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2"/>
      <c r="P924" s="112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</row>
    <row r="925" spans="1:29" ht="14.25" customHeight="1" x14ac:dyDescent="0.2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2"/>
      <c r="P925" s="112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</row>
    <row r="926" spans="1:29" ht="14.25" customHeight="1" x14ac:dyDescent="0.25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2"/>
      <c r="P926" s="112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</row>
    <row r="927" spans="1:29" ht="14.25" customHeight="1" x14ac:dyDescent="0.25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2"/>
      <c r="P927" s="112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</row>
    <row r="928" spans="1:29" ht="14.25" customHeight="1" x14ac:dyDescent="0.25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2"/>
      <c r="P928" s="112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</row>
    <row r="929" spans="1:29" ht="14.25" customHeight="1" x14ac:dyDescent="0.25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2"/>
      <c r="P929" s="112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</row>
    <row r="930" spans="1:29" ht="14.25" customHeight="1" x14ac:dyDescent="0.25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2"/>
      <c r="P930" s="112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</row>
    <row r="931" spans="1:29" ht="14.25" customHeight="1" x14ac:dyDescent="0.25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2"/>
      <c r="P931" s="112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</row>
    <row r="932" spans="1:29" ht="14.25" customHeight="1" x14ac:dyDescent="0.25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2"/>
      <c r="P932" s="112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</row>
    <row r="933" spans="1:29" ht="14.25" customHeight="1" x14ac:dyDescent="0.25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2"/>
      <c r="P933" s="112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</row>
    <row r="934" spans="1:29" ht="14.25" customHeight="1" x14ac:dyDescent="0.25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2"/>
      <c r="P934" s="112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</row>
    <row r="935" spans="1:29" ht="14.25" customHeight="1" x14ac:dyDescent="0.2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2"/>
      <c r="P935" s="112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</row>
    <row r="936" spans="1:29" ht="14.25" customHeight="1" x14ac:dyDescent="0.2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2"/>
      <c r="P936" s="112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</row>
    <row r="937" spans="1:29" ht="14.25" customHeight="1" x14ac:dyDescent="0.2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2"/>
      <c r="P937" s="112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</row>
    <row r="938" spans="1:29" ht="14.25" customHeight="1" x14ac:dyDescent="0.2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2"/>
      <c r="P938" s="112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</row>
    <row r="939" spans="1:29" ht="14.25" customHeight="1" x14ac:dyDescent="0.2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2"/>
      <c r="P939" s="112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</row>
    <row r="940" spans="1:29" ht="14.25" customHeight="1" x14ac:dyDescent="0.2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2"/>
      <c r="P940" s="112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</row>
    <row r="941" spans="1:29" ht="14.25" customHeight="1" x14ac:dyDescent="0.2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2"/>
      <c r="P941" s="112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</row>
    <row r="942" spans="1:29" ht="14.25" customHeight="1" x14ac:dyDescent="0.2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2"/>
      <c r="P942" s="112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</row>
    <row r="943" spans="1:29" ht="14.25" customHeight="1" x14ac:dyDescent="0.2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2"/>
      <c r="P943" s="112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</row>
    <row r="944" spans="1:29" ht="14.25" customHeight="1" x14ac:dyDescent="0.2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2"/>
      <c r="P944" s="112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</row>
    <row r="945" spans="1:29" ht="14.25" customHeight="1" x14ac:dyDescent="0.2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2"/>
      <c r="P945" s="112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</row>
    <row r="946" spans="1:29" ht="14.25" customHeight="1" x14ac:dyDescent="0.2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2"/>
      <c r="P946" s="112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</row>
    <row r="947" spans="1:29" ht="14.25" customHeight="1" x14ac:dyDescent="0.2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2"/>
      <c r="P947" s="112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</row>
    <row r="948" spans="1:29" ht="14.25" customHeight="1" x14ac:dyDescent="0.25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2"/>
      <c r="P948" s="112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</row>
    <row r="949" spans="1:29" ht="14.25" customHeight="1" x14ac:dyDescent="0.25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2"/>
      <c r="P949" s="112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</row>
    <row r="950" spans="1:29" ht="14.25" customHeight="1" x14ac:dyDescent="0.25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2"/>
      <c r="P950" s="112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</row>
    <row r="951" spans="1:29" ht="14.25" customHeight="1" x14ac:dyDescent="0.25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2"/>
      <c r="P951" s="112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</row>
    <row r="952" spans="1:29" ht="14.25" customHeight="1" x14ac:dyDescent="0.25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2"/>
      <c r="P952" s="112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</row>
    <row r="953" spans="1:29" ht="14.25" customHeight="1" x14ac:dyDescent="0.25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2"/>
      <c r="P953" s="112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</row>
    <row r="954" spans="1:29" ht="14.25" customHeight="1" x14ac:dyDescent="0.25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2"/>
      <c r="P954" s="112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</row>
    <row r="955" spans="1:29" ht="14.25" customHeight="1" x14ac:dyDescent="0.2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2"/>
      <c r="P955" s="112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</row>
    <row r="956" spans="1:29" ht="14.25" customHeight="1" x14ac:dyDescent="0.25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2"/>
      <c r="P956" s="112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</row>
    <row r="957" spans="1:29" ht="14.25" customHeight="1" x14ac:dyDescent="0.25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2"/>
      <c r="P957" s="112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</row>
    <row r="958" spans="1:29" ht="14.25" customHeight="1" x14ac:dyDescent="0.25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2"/>
      <c r="P958" s="112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</row>
    <row r="959" spans="1:29" ht="14.25" customHeight="1" x14ac:dyDescent="0.25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2"/>
      <c r="P959" s="112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</row>
    <row r="960" spans="1:29" ht="14.25" customHeight="1" x14ac:dyDescent="0.25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2"/>
      <c r="P960" s="112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</row>
    <row r="961" spans="1:29" ht="14.25" customHeight="1" x14ac:dyDescent="0.25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2"/>
      <c r="P961" s="112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</row>
    <row r="962" spans="1:29" ht="14.25" customHeight="1" x14ac:dyDescent="0.25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2"/>
      <c r="P962" s="112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</row>
    <row r="963" spans="1:29" ht="14.25" customHeight="1" x14ac:dyDescent="0.25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2"/>
      <c r="P963" s="112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</row>
    <row r="964" spans="1:29" ht="14.25" customHeight="1" x14ac:dyDescent="0.25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2"/>
      <c r="P964" s="112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</row>
    <row r="965" spans="1:29" ht="14.25" customHeight="1" x14ac:dyDescent="0.2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2"/>
      <c r="P965" s="112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</row>
    <row r="966" spans="1:29" ht="14.25" customHeight="1" x14ac:dyDescent="0.25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2"/>
      <c r="P966" s="112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</row>
    <row r="967" spans="1:29" ht="14.25" customHeight="1" x14ac:dyDescent="0.25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2"/>
      <c r="P967" s="112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</row>
    <row r="968" spans="1:29" ht="14.25" customHeight="1" x14ac:dyDescent="0.25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2"/>
      <c r="P968" s="112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</row>
    <row r="969" spans="1:29" ht="14.25" customHeight="1" x14ac:dyDescent="0.25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2"/>
      <c r="P969" s="112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</row>
    <row r="970" spans="1:29" ht="14.25" customHeight="1" x14ac:dyDescent="0.25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2"/>
      <c r="P970" s="112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</row>
    <row r="971" spans="1:29" ht="14.25" customHeight="1" x14ac:dyDescent="0.25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2"/>
      <c r="P971" s="112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</row>
    <row r="972" spans="1:29" ht="14.25" customHeight="1" x14ac:dyDescent="0.25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2"/>
      <c r="P972" s="112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</row>
    <row r="973" spans="1:29" ht="14.25" customHeight="1" x14ac:dyDescent="0.25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2"/>
      <c r="P973" s="112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</row>
    <row r="974" spans="1:29" ht="14.25" customHeight="1" x14ac:dyDescent="0.25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2"/>
      <c r="P974" s="112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</row>
    <row r="975" spans="1:29" ht="14.25" customHeight="1" x14ac:dyDescent="0.2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2"/>
      <c r="P975" s="112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</row>
    <row r="976" spans="1:29" ht="14.25" customHeight="1" x14ac:dyDescent="0.25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2"/>
      <c r="P976" s="112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</row>
    <row r="977" spans="1:29" ht="14.25" customHeight="1" x14ac:dyDescent="0.25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2"/>
      <c r="P977" s="112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</row>
    <row r="978" spans="1:29" ht="14.25" customHeight="1" x14ac:dyDescent="0.25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2"/>
      <c r="P978" s="112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</row>
    <row r="979" spans="1:29" ht="14.25" customHeight="1" x14ac:dyDescent="0.25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2"/>
      <c r="P979" s="112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</row>
    <row r="980" spans="1:29" ht="14.25" customHeight="1" x14ac:dyDescent="0.25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2"/>
      <c r="P980" s="112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</row>
    <row r="981" spans="1:29" ht="14.25" customHeight="1" x14ac:dyDescent="0.25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2"/>
      <c r="P981" s="112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</row>
    <row r="982" spans="1:29" ht="14.25" customHeight="1" x14ac:dyDescent="0.25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2"/>
      <c r="P982" s="112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</row>
    <row r="983" spans="1:29" ht="14.25" customHeight="1" x14ac:dyDescent="0.25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2"/>
      <c r="P983" s="112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</row>
    <row r="984" spans="1:29" ht="14.25" customHeight="1" x14ac:dyDescent="0.25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2"/>
      <c r="P984" s="112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</row>
    <row r="985" spans="1:29" ht="14.25" customHeight="1" x14ac:dyDescent="0.2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2"/>
      <c r="P985" s="112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</row>
    <row r="986" spans="1:29" ht="14.25" customHeight="1" x14ac:dyDescent="0.25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2"/>
      <c r="P986" s="112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</row>
    <row r="987" spans="1:29" ht="14.25" customHeight="1" x14ac:dyDescent="0.25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2"/>
      <c r="P987" s="112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</row>
    <row r="988" spans="1:29" ht="14.25" customHeight="1" x14ac:dyDescent="0.25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2"/>
      <c r="P988" s="112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</row>
    <row r="989" spans="1:29" ht="14.25" customHeight="1" x14ac:dyDescent="0.25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2"/>
      <c r="P989" s="112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</row>
    <row r="990" spans="1:29" ht="14.25" customHeight="1" x14ac:dyDescent="0.25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2"/>
      <c r="P990" s="112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</row>
    <row r="991" spans="1:29" ht="14.25" customHeight="1" x14ac:dyDescent="0.25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2"/>
      <c r="P991" s="112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  <c r="AA991" s="113"/>
      <c r="AB991" s="113"/>
      <c r="AC991" s="113"/>
    </row>
    <row r="992" spans="1:29" ht="14.25" customHeight="1" x14ac:dyDescent="0.25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2"/>
      <c r="P992" s="112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  <c r="AA992" s="113"/>
      <c r="AB992" s="113"/>
      <c r="AC992" s="113"/>
    </row>
    <row r="993" spans="1:29" ht="14.25" customHeight="1" x14ac:dyDescent="0.25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2"/>
      <c r="P993" s="112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  <c r="AA993" s="113"/>
      <c r="AB993" s="113"/>
      <c r="AC993" s="113"/>
    </row>
    <row r="994" spans="1:29" ht="14.25" customHeight="1" x14ac:dyDescent="0.25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2"/>
      <c r="P994" s="112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  <c r="AA994" s="113"/>
      <c r="AB994" s="113"/>
      <c r="AC994" s="113"/>
    </row>
    <row r="995" spans="1:29" ht="14.25" customHeight="1" x14ac:dyDescent="0.2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2"/>
      <c r="P995" s="112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113"/>
      <c r="AB995" s="113"/>
      <c r="AC995" s="113"/>
    </row>
  </sheetData>
  <mergeCells count="4">
    <mergeCell ref="A1:N1"/>
    <mergeCell ref="A2:N2"/>
    <mergeCell ref="A3:N3"/>
    <mergeCell ref="A5:B5"/>
  </mergeCells>
  <pageMargins left="0.27" right="0.7" top="0.75" bottom="0.75" header="0.3" footer="0.3"/>
  <pageSetup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5" workbookViewId="0">
      <selection activeCell="C25" sqref="C25:G25"/>
    </sheetView>
  </sheetViews>
  <sheetFormatPr defaultColWidth="14.42578125" defaultRowHeight="12.75" x14ac:dyDescent="0.2"/>
  <cols>
    <col min="1" max="1" width="8.85546875" style="15" customWidth="1"/>
    <col min="2" max="2" width="28" style="15" customWidth="1"/>
    <col min="3" max="3" width="12.42578125" style="15" customWidth="1"/>
    <col min="4" max="4" width="12.7109375" style="15" customWidth="1"/>
    <col min="5" max="5" width="10.5703125" style="15" customWidth="1"/>
    <col min="6" max="6" width="9.7109375" style="15" customWidth="1"/>
    <col min="7" max="7" width="14.85546875" style="15" customWidth="1"/>
    <col min="8" max="8" width="10.28515625" style="15" customWidth="1"/>
    <col min="9" max="9" width="8.85546875" style="15" customWidth="1"/>
    <col min="10" max="10" width="8.28515625" style="15" customWidth="1"/>
    <col min="11" max="16384" width="14.42578125" style="15"/>
  </cols>
  <sheetData>
    <row r="1" spans="1:10" ht="14.25" x14ac:dyDescent="0.2">
      <c r="A1" s="397" t="s">
        <v>3</v>
      </c>
      <c r="B1" s="398"/>
      <c r="C1" s="398"/>
      <c r="D1" s="398"/>
      <c r="E1" s="398"/>
      <c r="F1" s="398"/>
      <c r="G1" s="398"/>
      <c r="H1" s="398"/>
      <c r="I1" s="398"/>
      <c r="J1" s="399"/>
    </row>
    <row r="2" spans="1:10" ht="14.25" x14ac:dyDescent="0.2">
      <c r="A2" s="397" t="s">
        <v>414</v>
      </c>
      <c r="B2" s="398"/>
      <c r="C2" s="398"/>
      <c r="D2" s="398"/>
      <c r="E2" s="398"/>
      <c r="F2" s="398"/>
      <c r="G2" s="398"/>
      <c r="H2" s="398"/>
      <c r="I2" s="398"/>
      <c r="J2" s="399"/>
    </row>
    <row r="3" spans="1:10" ht="14.25" x14ac:dyDescent="0.2">
      <c r="A3" s="400" t="s">
        <v>198</v>
      </c>
      <c r="B3" s="401"/>
      <c r="C3" s="401"/>
      <c r="D3" s="401"/>
      <c r="E3" s="401"/>
      <c r="F3" s="401"/>
      <c r="G3" s="401"/>
      <c r="H3" s="401"/>
      <c r="I3" s="401"/>
      <c r="J3" s="402"/>
    </row>
    <row r="4" spans="1:10" ht="14.25" x14ac:dyDescent="0.2">
      <c r="A4" s="28" t="s">
        <v>4</v>
      </c>
      <c r="B4" s="28" t="s">
        <v>1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2</v>
      </c>
      <c r="I4" s="28" t="s">
        <v>10</v>
      </c>
      <c r="J4" s="28" t="s">
        <v>11</v>
      </c>
    </row>
    <row r="5" spans="1:10" ht="14.25" x14ac:dyDescent="0.2">
      <c r="A5" s="28"/>
      <c r="B5" s="28"/>
      <c r="C5" s="29">
        <v>20</v>
      </c>
      <c r="D5" s="29">
        <v>20</v>
      </c>
      <c r="E5" s="29">
        <v>20</v>
      </c>
      <c r="F5" s="29">
        <v>20</v>
      </c>
      <c r="G5" s="29">
        <v>20</v>
      </c>
      <c r="H5" s="31">
        <f>SUM(C5:G5)</f>
        <v>100</v>
      </c>
      <c r="I5" s="31">
        <f>H5*100/100</f>
        <v>100</v>
      </c>
      <c r="J5" s="28"/>
    </row>
    <row r="6" spans="1:10" ht="15" x14ac:dyDescent="0.25">
      <c r="A6" s="21">
        <v>1</v>
      </c>
      <c r="B6" s="24" t="s">
        <v>65</v>
      </c>
      <c r="C6" s="21">
        <v>17</v>
      </c>
      <c r="D6" s="21">
        <v>18.5</v>
      </c>
      <c r="E6" s="21">
        <v>19.5</v>
      </c>
      <c r="F6" s="21">
        <v>18.5</v>
      </c>
      <c r="G6" s="21">
        <v>18</v>
      </c>
      <c r="H6" s="31">
        <f>SUM(C6:G6)</f>
        <v>91.5</v>
      </c>
      <c r="I6" s="31">
        <f t="shared" ref="I6:I25" si="0">H6*100/100</f>
        <v>91.5</v>
      </c>
      <c r="J6" s="22" t="str">
        <f>IF(I6&gt;=91,"A1",IF(I6&gt;=81,"A2",IF(I6&gt;=71,"B1",IF(I6&gt;=61,"B2",IF(I6&gt;=51,"C1",IF(I6&gt;=41,"C2",IF(I6&gt;=33,"D","E")))))))</f>
        <v>A1</v>
      </c>
    </row>
    <row r="7" spans="1:10" ht="15" x14ac:dyDescent="0.25">
      <c r="A7" s="21">
        <v>2</v>
      </c>
      <c r="B7" s="25" t="s">
        <v>75</v>
      </c>
      <c r="C7" s="21">
        <v>17</v>
      </c>
      <c r="D7" s="21">
        <v>17.5</v>
      </c>
      <c r="E7" s="21">
        <v>12.5</v>
      </c>
      <c r="F7" s="21">
        <v>15.5</v>
      </c>
      <c r="G7" s="21">
        <v>15.5</v>
      </c>
      <c r="H7" s="31">
        <f>SUM(C7:G7)</f>
        <v>78</v>
      </c>
      <c r="I7" s="31">
        <f t="shared" si="0"/>
        <v>78</v>
      </c>
      <c r="J7" s="22" t="str">
        <f t="shared" ref="J7:J25" si="1">IF(I7&gt;=91,"A1",IF(I7&gt;=81,"A2",IF(I7&gt;=71,"B1",IF(I7&gt;=61,"B2",IF(I7&gt;=51,"C1",IF(I7&gt;=41,"C2",IF(I7&gt;=33,"D","E")))))))</f>
        <v>B1</v>
      </c>
    </row>
    <row r="8" spans="1:10" ht="15" x14ac:dyDescent="0.25">
      <c r="A8" s="21">
        <v>3</v>
      </c>
      <c r="B8" s="25" t="s">
        <v>82</v>
      </c>
      <c r="C8" s="21">
        <v>19.5</v>
      </c>
      <c r="D8" s="21">
        <v>17.5</v>
      </c>
      <c r="E8" s="21">
        <v>16.5</v>
      </c>
      <c r="F8" s="21">
        <v>20</v>
      </c>
      <c r="G8" s="21">
        <v>20</v>
      </c>
      <c r="H8" s="31">
        <f t="shared" ref="H8:H25" si="2">SUM(C8:G8)</f>
        <v>93.5</v>
      </c>
      <c r="I8" s="31">
        <f t="shared" si="0"/>
        <v>93.5</v>
      </c>
      <c r="J8" s="22" t="str">
        <f t="shared" si="1"/>
        <v>A1</v>
      </c>
    </row>
    <row r="9" spans="1:10" ht="15" x14ac:dyDescent="0.25">
      <c r="A9" s="21">
        <v>4</v>
      </c>
      <c r="B9" s="25" t="s">
        <v>89</v>
      </c>
      <c r="C9" s="21">
        <v>16.5</v>
      </c>
      <c r="D9" s="21">
        <v>20</v>
      </c>
      <c r="E9" s="21">
        <v>18</v>
      </c>
      <c r="F9" s="21">
        <v>19.5</v>
      </c>
      <c r="G9" s="21">
        <v>17.5</v>
      </c>
      <c r="H9" s="31">
        <f t="shared" si="2"/>
        <v>91.5</v>
      </c>
      <c r="I9" s="31">
        <f t="shared" si="0"/>
        <v>91.5</v>
      </c>
      <c r="J9" s="22" t="str">
        <f t="shared" si="1"/>
        <v>A1</v>
      </c>
    </row>
    <row r="10" spans="1:10" ht="28.5" x14ac:dyDescent="0.25">
      <c r="A10" s="21">
        <v>5</v>
      </c>
      <c r="B10" s="25" t="s">
        <v>95</v>
      </c>
      <c r="C10" s="21">
        <v>19.5</v>
      </c>
      <c r="D10" s="21">
        <v>19</v>
      </c>
      <c r="E10" s="21">
        <v>17.5</v>
      </c>
      <c r="F10" s="21">
        <v>20</v>
      </c>
      <c r="G10" s="21">
        <v>20</v>
      </c>
      <c r="H10" s="31">
        <f t="shared" si="2"/>
        <v>96</v>
      </c>
      <c r="I10" s="31">
        <f t="shared" si="0"/>
        <v>96</v>
      </c>
      <c r="J10" s="22" t="str">
        <f t="shared" si="1"/>
        <v>A1</v>
      </c>
    </row>
    <row r="11" spans="1:10" ht="15" x14ac:dyDescent="0.25">
      <c r="A11" s="21">
        <v>6</v>
      </c>
      <c r="B11" s="25" t="s">
        <v>101</v>
      </c>
      <c r="C11" s="21">
        <v>18.5</v>
      </c>
      <c r="D11" s="21">
        <v>20</v>
      </c>
      <c r="E11" s="21">
        <v>14.5</v>
      </c>
      <c r="F11" s="21">
        <v>18</v>
      </c>
      <c r="G11" s="21">
        <v>17.5</v>
      </c>
      <c r="H11" s="31">
        <f t="shared" si="2"/>
        <v>88.5</v>
      </c>
      <c r="I11" s="31">
        <f t="shared" si="0"/>
        <v>88.5</v>
      </c>
      <c r="J11" s="22" t="str">
        <f t="shared" si="1"/>
        <v>A2</v>
      </c>
    </row>
    <row r="12" spans="1:10" ht="15" x14ac:dyDescent="0.25">
      <c r="A12" s="21">
        <v>7</v>
      </c>
      <c r="B12" s="25" t="s">
        <v>109</v>
      </c>
      <c r="C12" s="21">
        <v>10</v>
      </c>
      <c r="D12" s="21">
        <v>8.5</v>
      </c>
      <c r="E12" s="21">
        <v>5.5</v>
      </c>
      <c r="F12" s="21">
        <v>11.5</v>
      </c>
      <c r="G12" s="21">
        <v>12</v>
      </c>
      <c r="H12" s="31">
        <f t="shared" si="2"/>
        <v>47.5</v>
      </c>
      <c r="I12" s="31">
        <f t="shared" si="0"/>
        <v>47.5</v>
      </c>
      <c r="J12" s="22" t="str">
        <f t="shared" si="1"/>
        <v>C2</v>
      </c>
    </row>
    <row r="13" spans="1:10" ht="15" x14ac:dyDescent="0.25">
      <c r="A13" s="21">
        <v>8</v>
      </c>
      <c r="B13" s="25" t="s">
        <v>116</v>
      </c>
      <c r="C13" s="21">
        <v>18</v>
      </c>
      <c r="D13" s="21">
        <v>19.5</v>
      </c>
      <c r="E13" s="21">
        <v>15.5</v>
      </c>
      <c r="F13" s="21">
        <v>19</v>
      </c>
      <c r="G13" s="21">
        <v>17.5</v>
      </c>
      <c r="H13" s="31">
        <f t="shared" si="2"/>
        <v>89.5</v>
      </c>
      <c r="I13" s="31">
        <f t="shared" si="0"/>
        <v>89.5</v>
      </c>
      <c r="J13" s="22" t="str">
        <f t="shared" si="1"/>
        <v>A2</v>
      </c>
    </row>
    <row r="14" spans="1:10" ht="15" x14ac:dyDescent="0.25">
      <c r="A14" s="21">
        <v>9</v>
      </c>
      <c r="B14" s="25" t="s">
        <v>122</v>
      </c>
      <c r="C14" s="21">
        <v>20</v>
      </c>
      <c r="D14" s="21">
        <v>19.5</v>
      </c>
      <c r="E14" s="21">
        <v>20</v>
      </c>
      <c r="F14" s="21">
        <v>19.5</v>
      </c>
      <c r="G14" s="21">
        <v>19</v>
      </c>
      <c r="H14" s="31">
        <f t="shared" si="2"/>
        <v>98</v>
      </c>
      <c r="I14" s="31">
        <f t="shared" si="0"/>
        <v>98</v>
      </c>
      <c r="J14" s="22" t="str">
        <f t="shared" si="1"/>
        <v>A1</v>
      </c>
    </row>
    <row r="15" spans="1:10" ht="15" x14ac:dyDescent="0.25">
      <c r="A15" s="21">
        <v>10</v>
      </c>
      <c r="B15" s="25" t="s">
        <v>129</v>
      </c>
      <c r="C15" s="21">
        <v>10.5</v>
      </c>
      <c r="D15" s="21">
        <v>19</v>
      </c>
      <c r="E15" s="21">
        <v>5</v>
      </c>
      <c r="F15" s="21">
        <v>13</v>
      </c>
      <c r="G15" s="21">
        <v>15.5</v>
      </c>
      <c r="H15" s="31">
        <f t="shared" si="2"/>
        <v>63</v>
      </c>
      <c r="I15" s="31">
        <f t="shared" si="0"/>
        <v>63</v>
      </c>
      <c r="J15" s="22" t="str">
        <f t="shared" si="1"/>
        <v>B2</v>
      </c>
    </row>
    <row r="16" spans="1:10" ht="15" x14ac:dyDescent="0.25">
      <c r="A16" s="21">
        <v>11</v>
      </c>
      <c r="B16" s="25" t="s">
        <v>136</v>
      </c>
      <c r="C16" s="21">
        <v>11.5</v>
      </c>
      <c r="D16" s="21">
        <v>15.5</v>
      </c>
      <c r="E16" s="21">
        <v>17</v>
      </c>
      <c r="F16" s="21">
        <v>16</v>
      </c>
      <c r="G16" s="21">
        <v>16</v>
      </c>
      <c r="H16" s="31">
        <f t="shared" si="2"/>
        <v>76</v>
      </c>
      <c r="I16" s="31">
        <f t="shared" si="0"/>
        <v>76</v>
      </c>
      <c r="J16" s="22" t="str">
        <f t="shared" si="1"/>
        <v>B1</v>
      </c>
    </row>
    <row r="17" spans="1:10" ht="15" x14ac:dyDescent="0.25">
      <c r="A17" s="21">
        <v>12</v>
      </c>
      <c r="B17" s="25" t="s">
        <v>143</v>
      </c>
      <c r="C17" s="21">
        <v>10.5</v>
      </c>
      <c r="D17" s="21">
        <v>13</v>
      </c>
      <c r="E17" s="21">
        <v>16</v>
      </c>
      <c r="F17" s="21">
        <v>9.5</v>
      </c>
      <c r="G17" s="21">
        <v>12.5</v>
      </c>
      <c r="H17" s="31">
        <f t="shared" si="2"/>
        <v>61.5</v>
      </c>
      <c r="I17" s="31">
        <f t="shared" si="0"/>
        <v>61.5</v>
      </c>
      <c r="J17" s="22" t="str">
        <f t="shared" si="1"/>
        <v>B2</v>
      </c>
    </row>
    <row r="18" spans="1:10" ht="15" x14ac:dyDescent="0.25">
      <c r="A18" s="21">
        <v>13</v>
      </c>
      <c r="B18" s="25" t="s">
        <v>150</v>
      </c>
      <c r="C18" s="21">
        <v>11</v>
      </c>
      <c r="D18" s="21">
        <v>13.5</v>
      </c>
      <c r="E18" s="21">
        <v>19</v>
      </c>
      <c r="F18" s="21">
        <v>18</v>
      </c>
      <c r="G18" s="21">
        <v>18</v>
      </c>
      <c r="H18" s="31">
        <f t="shared" si="2"/>
        <v>79.5</v>
      </c>
      <c r="I18" s="31">
        <f t="shared" si="0"/>
        <v>79.5</v>
      </c>
      <c r="J18" s="22" t="str">
        <f t="shared" si="1"/>
        <v>B1</v>
      </c>
    </row>
    <row r="19" spans="1:10" ht="15" x14ac:dyDescent="0.25">
      <c r="A19" s="21">
        <v>14</v>
      </c>
      <c r="B19" s="25" t="s">
        <v>157</v>
      </c>
      <c r="C19" s="21">
        <v>12</v>
      </c>
      <c r="D19" s="21">
        <v>12.5</v>
      </c>
      <c r="E19" s="21">
        <v>11</v>
      </c>
      <c r="F19" s="21">
        <v>14</v>
      </c>
      <c r="G19" s="21">
        <v>14.5</v>
      </c>
      <c r="H19" s="31">
        <f t="shared" si="2"/>
        <v>64</v>
      </c>
      <c r="I19" s="31">
        <f t="shared" si="0"/>
        <v>64</v>
      </c>
      <c r="J19" s="22" t="str">
        <f t="shared" si="1"/>
        <v>B2</v>
      </c>
    </row>
    <row r="20" spans="1:10" ht="28.5" x14ac:dyDescent="0.25">
      <c r="A20" s="21">
        <v>15</v>
      </c>
      <c r="B20" s="25" t="s">
        <v>229</v>
      </c>
      <c r="C20" s="21">
        <v>5.5</v>
      </c>
      <c r="D20" s="21">
        <v>5</v>
      </c>
      <c r="E20" s="21">
        <v>6</v>
      </c>
      <c r="F20" s="21">
        <v>7</v>
      </c>
      <c r="G20" s="21">
        <v>8</v>
      </c>
      <c r="H20" s="31">
        <f t="shared" si="2"/>
        <v>31.5</v>
      </c>
      <c r="I20" s="31">
        <f t="shared" si="0"/>
        <v>31.5</v>
      </c>
      <c r="J20" s="22" t="str">
        <f t="shared" si="1"/>
        <v>E</v>
      </c>
    </row>
    <row r="21" spans="1:10" ht="15" x14ac:dyDescent="0.25">
      <c r="A21" s="21">
        <v>16</v>
      </c>
      <c r="B21" s="25" t="s">
        <v>167</v>
      </c>
      <c r="C21" s="21">
        <v>13.5</v>
      </c>
      <c r="D21" s="21">
        <v>17</v>
      </c>
      <c r="E21" s="21">
        <v>14.5</v>
      </c>
      <c r="F21" s="21">
        <v>19.5</v>
      </c>
      <c r="G21" s="21">
        <v>17</v>
      </c>
      <c r="H21" s="31">
        <f t="shared" si="2"/>
        <v>81.5</v>
      </c>
      <c r="I21" s="31">
        <f t="shared" si="0"/>
        <v>81.5</v>
      </c>
      <c r="J21" s="22" t="str">
        <f t="shared" si="1"/>
        <v>A2</v>
      </c>
    </row>
    <row r="22" spans="1:10" ht="15" x14ac:dyDescent="0.25">
      <c r="A22" s="21">
        <v>17</v>
      </c>
      <c r="B22" s="25" t="s">
        <v>173</v>
      </c>
      <c r="C22" s="21">
        <v>13</v>
      </c>
      <c r="D22" s="21">
        <v>15</v>
      </c>
      <c r="E22" s="21">
        <v>12.5</v>
      </c>
      <c r="F22" s="21">
        <v>16</v>
      </c>
      <c r="G22" s="21">
        <v>19.5</v>
      </c>
      <c r="H22" s="31">
        <f t="shared" si="2"/>
        <v>76</v>
      </c>
      <c r="I22" s="31">
        <f t="shared" si="0"/>
        <v>76</v>
      </c>
      <c r="J22" s="22" t="str">
        <f t="shared" si="1"/>
        <v>B1</v>
      </c>
    </row>
    <row r="23" spans="1:10" ht="28.5" x14ac:dyDescent="0.25">
      <c r="A23" s="21">
        <v>18</v>
      </c>
      <c r="B23" s="25" t="s">
        <v>178</v>
      </c>
      <c r="C23" s="21">
        <v>16.5</v>
      </c>
      <c r="D23" s="21">
        <v>18.5</v>
      </c>
      <c r="E23" s="21">
        <v>20</v>
      </c>
      <c r="F23" s="21">
        <v>18.5</v>
      </c>
      <c r="G23" s="21">
        <v>16</v>
      </c>
      <c r="H23" s="31">
        <f t="shared" si="2"/>
        <v>89.5</v>
      </c>
      <c r="I23" s="31">
        <f t="shared" si="0"/>
        <v>89.5</v>
      </c>
      <c r="J23" s="22" t="str">
        <f t="shared" si="1"/>
        <v>A2</v>
      </c>
    </row>
    <row r="24" spans="1:10" ht="28.5" x14ac:dyDescent="0.25">
      <c r="A24" s="21">
        <v>19</v>
      </c>
      <c r="B24" s="25" t="s">
        <v>184</v>
      </c>
      <c r="C24" s="21">
        <v>17.5</v>
      </c>
      <c r="D24" s="21">
        <v>14.5</v>
      </c>
      <c r="E24" s="21">
        <v>20</v>
      </c>
      <c r="F24" s="21">
        <v>18</v>
      </c>
      <c r="G24" s="21">
        <v>15.5</v>
      </c>
      <c r="H24" s="31">
        <f t="shared" si="2"/>
        <v>85.5</v>
      </c>
      <c r="I24" s="31">
        <f t="shared" si="0"/>
        <v>85.5</v>
      </c>
      <c r="J24" s="22" t="str">
        <f t="shared" si="1"/>
        <v>A2</v>
      </c>
    </row>
    <row r="25" spans="1:10" ht="15" x14ac:dyDescent="0.25">
      <c r="A25" s="21">
        <v>20</v>
      </c>
      <c r="B25" s="25" t="s">
        <v>191</v>
      </c>
      <c r="C25" s="21">
        <v>15.5</v>
      </c>
      <c r="D25" s="21">
        <v>19.5</v>
      </c>
      <c r="E25" s="21">
        <v>18.5</v>
      </c>
      <c r="F25" s="21">
        <v>20</v>
      </c>
      <c r="G25" s="21">
        <v>20</v>
      </c>
      <c r="H25" s="31">
        <f t="shared" si="2"/>
        <v>93.5</v>
      </c>
      <c r="I25" s="31">
        <f t="shared" si="0"/>
        <v>93.5</v>
      </c>
      <c r="J25" s="22" t="str">
        <f t="shared" si="1"/>
        <v>A1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0"/>
  <sheetViews>
    <sheetView topLeftCell="A8" workbookViewId="0">
      <selection activeCell="F6" sqref="F6:F25"/>
    </sheetView>
  </sheetViews>
  <sheetFormatPr defaultColWidth="14.42578125" defaultRowHeight="12.75" x14ac:dyDescent="0.2"/>
  <cols>
    <col min="1" max="1" width="8.85546875" style="175" customWidth="1"/>
    <col min="2" max="2" width="28" style="175" customWidth="1"/>
    <col min="3" max="3" width="12.42578125" style="175" customWidth="1"/>
    <col min="4" max="5" width="12.7109375" style="175" customWidth="1"/>
    <col min="6" max="6" width="11.28515625" style="175" customWidth="1"/>
    <col min="7" max="7" width="10.5703125" style="175" customWidth="1"/>
    <col min="8" max="8" width="9" style="175" customWidth="1"/>
    <col min="9" max="9" width="9.7109375" style="175" customWidth="1"/>
    <col min="10" max="10" width="9.85546875" style="175" customWidth="1"/>
    <col min="11" max="11" width="14.85546875" style="175" customWidth="1"/>
    <col min="12" max="12" width="13.85546875" style="175" customWidth="1"/>
    <col min="13" max="13" width="10.28515625" style="175" customWidth="1"/>
    <col min="14" max="14" width="8.85546875" style="175" customWidth="1"/>
    <col min="15" max="15" width="8.28515625" style="175" customWidth="1"/>
    <col min="16" max="16384" width="14.42578125" style="175"/>
  </cols>
  <sheetData>
    <row r="1" spans="1:31" ht="14.25" x14ac:dyDescent="0.2">
      <c r="A1" s="397" t="s">
        <v>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25" x14ac:dyDescent="0.2">
      <c r="A2" s="397" t="s">
        <v>414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25" x14ac:dyDescent="0.2">
      <c r="A3" s="400" t="s">
        <v>198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4.25" x14ac:dyDescent="0.2">
      <c r="A4" s="28" t="s">
        <v>4</v>
      </c>
      <c r="B4" s="28" t="s">
        <v>1</v>
      </c>
      <c r="C4" s="28" t="s">
        <v>5</v>
      </c>
      <c r="D4" s="28" t="s">
        <v>5</v>
      </c>
      <c r="E4" s="28" t="s">
        <v>6</v>
      </c>
      <c r="F4" s="28" t="s">
        <v>6</v>
      </c>
      <c r="G4" s="28" t="s">
        <v>7</v>
      </c>
      <c r="H4" s="28" t="s">
        <v>7</v>
      </c>
      <c r="I4" s="28" t="s">
        <v>8</v>
      </c>
      <c r="J4" s="28" t="s">
        <v>8</v>
      </c>
      <c r="K4" s="28" t="s">
        <v>9</v>
      </c>
      <c r="L4" s="28" t="s">
        <v>9</v>
      </c>
      <c r="M4" s="28" t="s">
        <v>2</v>
      </c>
      <c r="N4" s="28" t="s">
        <v>10</v>
      </c>
      <c r="O4" s="28" t="s">
        <v>11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 x14ac:dyDescent="0.2">
      <c r="A5" s="28"/>
      <c r="B5" s="28"/>
      <c r="C5" s="29">
        <v>20</v>
      </c>
      <c r="D5" s="29">
        <v>10</v>
      </c>
      <c r="E5" s="29">
        <v>20</v>
      </c>
      <c r="F5" s="29">
        <f>E5/2</f>
        <v>10</v>
      </c>
      <c r="G5" s="29">
        <v>20</v>
      </c>
      <c r="H5" s="29">
        <f>G5/2</f>
        <v>10</v>
      </c>
      <c r="I5" s="29">
        <v>20</v>
      </c>
      <c r="J5" s="29">
        <f>I5/2</f>
        <v>10</v>
      </c>
      <c r="K5" s="29">
        <v>20</v>
      </c>
      <c r="L5" s="29">
        <f>K5/2</f>
        <v>10</v>
      </c>
      <c r="M5" s="31">
        <f>SUM(C5:K5)</f>
        <v>140</v>
      </c>
      <c r="N5" s="31">
        <f>M5*100/100</f>
        <v>140</v>
      </c>
      <c r="O5" s="2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" x14ac:dyDescent="0.25">
      <c r="A6" s="21">
        <v>1</v>
      </c>
      <c r="B6" s="24" t="s">
        <v>65</v>
      </c>
      <c r="C6" s="21">
        <v>17</v>
      </c>
      <c r="D6" s="21">
        <f>C6/2</f>
        <v>8.5</v>
      </c>
      <c r="E6" s="21">
        <v>18.5</v>
      </c>
      <c r="F6" s="35">
        <f t="shared" ref="F6:F25" si="0">E6/2</f>
        <v>9.25</v>
      </c>
      <c r="G6" s="21">
        <v>19.5</v>
      </c>
      <c r="H6" s="35">
        <f t="shared" ref="H6:H25" si="1">G6/2</f>
        <v>9.75</v>
      </c>
      <c r="I6" s="21">
        <v>18.5</v>
      </c>
      <c r="J6" s="35">
        <f t="shared" ref="J6:J25" si="2">I6/2</f>
        <v>9.25</v>
      </c>
      <c r="K6" s="21">
        <v>18</v>
      </c>
      <c r="L6" s="35">
        <f>K6/2</f>
        <v>9</v>
      </c>
      <c r="M6" s="31">
        <f>SUM(C6:L6)</f>
        <v>137.25</v>
      </c>
      <c r="N6" s="31">
        <f t="shared" ref="N6:N25" si="3">M6*100/100</f>
        <v>137.25</v>
      </c>
      <c r="O6" s="22" t="str">
        <f>IF(N6&gt;=91,"A1",IF(N6&gt;=81,"A2",IF(N6&gt;=71,"B1",IF(N6&gt;=61,"B2",IF(N6&gt;=51,"C1",IF(N6&gt;=41,"C2",IF(N6&gt;=33,"D","E")))))))</f>
        <v>A1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" x14ac:dyDescent="0.25">
      <c r="A7" s="21">
        <v>2</v>
      </c>
      <c r="B7" s="25" t="s">
        <v>75</v>
      </c>
      <c r="C7" s="21">
        <v>17</v>
      </c>
      <c r="D7" s="21">
        <f t="shared" ref="D7:D25" si="4">C7/2</f>
        <v>8.5</v>
      </c>
      <c r="E7" s="21">
        <v>17.5</v>
      </c>
      <c r="F7" s="35">
        <f t="shared" si="0"/>
        <v>8.75</v>
      </c>
      <c r="G7" s="21">
        <v>12.5</v>
      </c>
      <c r="H7" s="35">
        <f t="shared" si="1"/>
        <v>6.25</v>
      </c>
      <c r="I7" s="21">
        <v>15.5</v>
      </c>
      <c r="J7" s="35">
        <v>7</v>
      </c>
      <c r="K7" s="21">
        <v>15.5</v>
      </c>
      <c r="L7" s="35">
        <f t="shared" ref="L7:L25" si="5">K7/2</f>
        <v>7.75</v>
      </c>
      <c r="M7" s="31">
        <f>SUM(C7:L7)</f>
        <v>116.25</v>
      </c>
      <c r="N7" s="31">
        <f t="shared" si="3"/>
        <v>116.25</v>
      </c>
      <c r="O7" s="22" t="str">
        <f t="shared" ref="O7:O25" si="6">IF(N7&gt;=91,"A1",IF(N7&gt;=81,"A2",IF(N7&gt;=71,"B1",IF(N7&gt;=61,"B2",IF(N7&gt;=51,"C1",IF(N7&gt;=41,"C2",IF(N7&gt;=33,"D","E")))))))</f>
        <v>A1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 x14ac:dyDescent="0.25">
      <c r="A8" s="21">
        <v>3</v>
      </c>
      <c r="B8" s="25" t="s">
        <v>82</v>
      </c>
      <c r="C8" s="21">
        <v>19.5</v>
      </c>
      <c r="D8" s="21">
        <f t="shared" si="4"/>
        <v>9.75</v>
      </c>
      <c r="E8" s="21">
        <v>17.5</v>
      </c>
      <c r="F8" s="35">
        <f t="shared" si="0"/>
        <v>8.75</v>
      </c>
      <c r="G8" s="21">
        <v>16.5</v>
      </c>
      <c r="H8" s="35">
        <f t="shared" si="1"/>
        <v>8.25</v>
      </c>
      <c r="I8" s="21">
        <v>20</v>
      </c>
      <c r="J8" s="35">
        <f t="shared" si="2"/>
        <v>10</v>
      </c>
      <c r="K8" s="21">
        <v>20</v>
      </c>
      <c r="L8" s="35">
        <f t="shared" si="5"/>
        <v>10</v>
      </c>
      <c r="M8" s="31">
        <f t="shared" ref="M8:M25" si="7">SUM(C8:K8)</f>
        <v>130.25</v>
      </c>
      <c r="N8" s="31">
        <f t="shared" si="3"/>
        <v>130.25</v>
      </c>
      <c r="O8" s="22" t="str">
        <f t="shared" si="6"/>
        <v>A1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" x14ac:dyDescent="0.25">
      <c r="A9" s="21">
        <v>4</v>
      </c>
      <c r="B9" s="25" t="s">
        <v>89</v>
      </c>
      <c r="C9" s="21">
        <v>16.5</v>
      </c>
      <c r="D9" s="21">
        <f t="shared" si="4"/>
        <v>8.25</v>
      </c>
      <c r="E9" s="21">
        <v>20</v>
      </c>
      <c r="F9" s="35">
        <f t="shared" si="0"/>
        <v>10</v>
      </c>
      <c r="G9" s="21">
        <v>18</v>
      </c>
      <c r="H9" s="35">
        <f t="shared" si="1"/>
        <v>9</v>
      </c>
      <c r="I9" s="21">
        <v>19.5</v>
      </c>
      <c r="J9" s="35">
        <f t="shared" si="2"/>
        <v>9.75</v>
      </c>
      <c r="K9" s="21">
        <v>17.5</v>
      </c>
      <c r="L9" s="35">
        <f t="shared" si="5"/>
        <v>8.75</v>
      </c>
      <c r="M9" s="31">
        <f t="shared" si="7"/>
        <v>128.5</v>
      </c>
      <c r="N9" s="31">
        <f t="shared" si="3"/>
        <v>128.5</v>
      </c>
      <c r="O9" s="22" t="str">
        <f t="shared" si="6"/>
        <v>A1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8.5" x14ac:dyDescent="0.25">
      <c r="A10" s="21">
        <v>5</v>
      </c>
      <c r="B10" s="25" t="s">
        <v>95</v>
      </c>
      <c r="C10" s="21">
        <v>19.5</v>
      </c>
      <c r="D10" s="21">
        <f t="shared" si="4"/>
        <v>9.75</v>
      </c>
      <c r="E10" s="21">
        <v>19</v>
      </c>
      <c r="F10" s="35">
        <f t="shared" si="0"/>
        <v>9.5</v>
      </c>
      <c r="G10" s="21">
        <v>17.5</v>
      </c>
      <c r="H10" s="35">
        <f t="shared" si="1"/>
        <v>8.75</v>
      </c>
      <c r="I10" s="21">
        <v>20</v>
      </c>
      <c r="J10" s="35">
        <f t="shared" si="2"/>
        <v>10</v>
      </c>
      <c r="K10" s="21">
        <v>20</v>
      </c>
      <c r="L10" s="35">
        <f t="shared" si="5"/>
        <v>10</v>
      </c>
      <c r="M10" s="31">
        <f t="shared" si="7"/>
        <v>134</v>
      </c>
      <c r="N10" s="31">
        <f t="shared" si="3"/>
        <v>134</v>
      </c>
      <c r="O10" s="22" t="str">
        <f t="shared" si="6"/>
        <v>A1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" x14ac:dyDescent="0.25">
      <c r="A11" s="21">
        <v>6</v>
      </c>
      <c r="B11" s="25" t="s">
        <v>101</v>
      </c>
      <c r="C11" s="21">
        <v>18.5</v>
      </c>
      <c r="D11" s="21">
        <f t="shared" si="4"/>
        <v>9.25</v>
      </c>
      <c r="E11" s="21">
        <v>20</v>
      </c>
      <c r="F11" s="35">
        <f t="shared" si="0"/>
        <v>10</v>
      </c>
      <c r="G11" s="21">
        <v>14.5</v>
      </c>
      <c r="H11" s="35">
        <f t="shared" si="1"/>
        <v>7.25</v>
      </c>
      <c r="I11" s="21">
        <v>18</v>
      </c>
      <c r="J11" s="35">
        <f t="shared" si="2"/>
        <v>9</v>
      </c>
      <c r="K11" s="21">
        <v>17.5</v>
      </c>
      <c r="L11" s="35">
        <f t="shared" si="5"/>
        <v>8.75</v>
      </c>
      <c r="M11" s="31">
        <f t="shared" si="7"/>
        <v>124</v>
      </c>
      <c r="N11" s="31">
        <f t="shared" si="3"/>
        <v>124</v>
      </c>
      <c r="O11" s="22" t="str">
        <f t="shared" si="6"/>
        <v>A1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" x14ac:dyDescent="0.25">
      <c r="A12" s="21">
        <v>7</v>
      </c>
      <c r="B12" s="25" t="s">
        <v>109</v>
      </c>
      <c r="C12" s="21">
        <v>10</v>
      </c>
      <c r="D12" s="21">
        <f t="shared" si="4"/>
        <v>5</v>
      </c>
      <c r="E12" s="21">
        <v>8.5</v>
      </c>
      <c r="F12" s="35">
        <f t="shared" si="0"/>
        <v>4.25</v>
      </c>
      <c r="G12" s="21">
        <v>5.5</v>
      </c>
      <c r="H12" s="35">
        <f t="shared" si="1"/>
        <v>2.75</v>
      </c>
      <c r="I12" s="21">
        <v>11.5</v>
      </c>
      <c r="J12" s="35">
        <f t="shared" si="2"/>
        <v>5.75</v>
      </c>
      <c r="K12" s="21">
        <v>12</v>
      </c>
      <c r="L12" s="35">
        <f t="shared" si="5"/>
        <v>6</v>
      </c>
      <c r="M12" s="31">
        <f t="shared" si="7"/>
        <v>65.25</v>
      </c>
      <c r="N12" s="31">
        <f t="shared" si="3"/>
        <v>65.25</v>
      </c>
      <c r="O12" s="22" t="str">
        <f t="shared" si="6"/>
        <v>B2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x14ac:dyDescent="0.25">
      <c r="A13" s="21">
        <v>8</v>
      </c>
      <c r="B13" s="25" t="s">
        <v>116</v>
      </c>
      <c r="C13" s="21">
        <v>18</v>
      </c>
      <c r="D13" s="21">
        <f t="shared" si="4"/>
        <v>9</v>
      </c>
      <c r="E13" s="21">
        <v>19.5</v>
      </c>
      <c r="F13" s="35">
        <f t="shared" si="0"/>
        <v>9.75</v>
      </c>
      <c r="G13" s="21">
        <v>15.5</v>
      </c>
      <c r="H13" s="35">
        <f t="shared" si="1"/>
        <v>7.75</v>
      </c>
      <c r="I13" s="21">
        <v>19</v>
      </c>
      <c r="J13" s="35">
        <f t="shared" si="2"/>
        <v>9.5</v>
      </c>
      <c r="K13" s="21">
        <v>17.5</v>
      </c>
      <c r="L13" s="35">
        <f t="shared" si="5"/>
        <v>8.75</v>
      </c>
      <c r="M13" s="31">
        <f t="shared" si="7"/>
        <v>125.5</v>
      </c>
      <c r="N13" s="31">
        <f t="shared" si="3"/>
        <v>125.5</v>
      </c>
      <c r="O13" s="22" t="str">
        <f t="shared" si="6"/>
        <v>A1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x14ac:dyDescent="0.25">
      <c r="A14" s="21">
        <v>9</v>
      </c>
      <c r="B14" s="25" t="s">
        <v>122</v>
      </c>
      <c r="C14" s="21">
        <v>20</v>
      </c>
      <c r="D14" s="21">
        <f t="shared" si="4"/>
        <v>10</v>
      </c>
      <c r="E14" s="21">
        <v>19.5</v>
      </c>
      <c r="F14" s="35">
        <f t="shared" si="0"/>
        <v>9.75</v>
      </c>
      <c r="G14" s="21">
        <v>20</v>
      </c>
      <c r="H14" s="35">
        <f t="shared" si="1"/>
        <v>10</v>
      </c>
      <c r="I14" s="21">
        <v>19.5</v>
      </c>
      <c r="J14" s="35">
        <f t="shared" si="2"/>
        <v>9.75</v>
      </c>
      <c r="K14" s="21">
        <v>19</v>
      </c>
      <c r="L14" s="35">
        <f t="shared" si="5"/>
        <v>9.5</v>
      </c>
      <c r="M14" s="31">
        <f t="shared" si="7"/>
        <v>137.5</v>
      </c>
      <c r="N14" s="31">
        <f t="shared" si="3"/>
        <v>137.5</v>
      </c>
      <c r="O14" s="22" t="str">
        <f t="shared" si="6"/>
        <v>A1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x14ac:dyDescent="0.25">
      <c r="A15" s="21">
        <v>10</v>
      </c>
      <c r="B15" s="25" t="s">
        <v>129</v>
      </c>
      <c r="C15" s="21">
        <v>10.5</v>
      </c>
      <c r="D15" s="21">
        <f t="shared" si="4"/>
        <v>5.25</v>
      </c>
      <c r="E15" s="21">
        <v>19</v>
      </c>
      <c r="F15" s="35">
        <f t="shared" si="0"/>
        <v>9.5</v>
      </c>
      <c r="G15" s="21">
        <v>5</v>
      </c>
      <c r="H15" s="35">
        <f t="shared" si="1"/>
        <v>2.5</v>
      </c>
      <c r="I15" s="21">
        <v>13</v>
      </c>
      <c r="J15" s="35">
        <f t="shared" si="2"/>
        <v>6.5</v>
      </c>
      <c r="K15" s="21">
        <v>15.5</v>
      </c>
      <c r="L15" s="35">
        <f t="shared" si="5"/>
        <v>7.75</v>
      </c>
      <c r="M15" s="31">
        <f t="shared" si="7"/>
        <v>86.75</v>
      </c>
      <c r="N15" s="31">
        <f t="shared" si="3"/>
        <v>86.75</v>
      </c>
      <c r="O15" s="22" t="str">
        <f t="shared" si="6"/>
        <v>A2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x14ac:dyDescent="0.25">
      <c r="A16" s="21">
        <v>11</v>
      </c>
      <c r="B16" s="25" t="s">
        <v>136</v>
      </c>
      <c r="C16" s="21">
        <v>11.5</v>
      </c>
      <c r="D16" s="21">
        <f t="shared" si="4"/>
        <v>5.75</v>
      </c>
      <c r="E16" s="21">
        <v>15.5</v>
      </c>
      <c r="F16" s="35">
        <f t="shared" si="0"/>
        <v>7.75</v>
      </c>
      <c r="G16" s="21">
        <v>17</v>
      </c>
      <c r="H16" s="35">
        <f t="shared" si="1"/>
        <v>8.5</v>
      </c>
      <c r="I16" s="21">
        <v>16</v>
      </c>
      <c r="J16" s="35">
        <f t="shared" si="2"/>
        <v>8</v>
      </c>
      <c r="K16" s="21">
        <v>16</v>
      </c>
      <c r="L16" s="35">
        <f t="shared" si="5"/>
        <v>8</v>
      </c>
      <c r="M16" s="31">
        <f t="shared" si="7"/>
        <v>106</v>
      </c>
      <c r="N16" s="31">
        <f t="shared" si="3"/>
        <v>106</v>
      </c>
      <c r="O16" s="22" t="str">
        <f t="shared" si="6"/>
        <v>A1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x14ac:dyDescent="0.25">
      <c r="A17" s="21">
        <v>12</v>
      </c>
      <c r="B17" s="25" t="s">
        <v>143</v>
      </c>
      <c r="C17" s="21">
        <v>10.5</v>
      </c>
      <c r="D17" s="21">
        <f t="shared" si="4"/>
        <v>5.25</v>
      </c>
      <c r="E17" s="21">
        <v>13</v>
      </c>
      <c r="F17" s="35">
        <f t="shared" si="0"/>
        <v>6.5</v>
      </c>
      <c r="G17" s="21">
        <v>16</v>
      </c>
      <c r="H17" s="35">
        <f t="shared" si="1"/>
        <v>8</v>
      </c>
      <c r="I17" s="21">
        <v>9.5</v>
      </c>
      <c r="J17" s="35">
        <f t="shared" si="2"/>
        <v>4.75</v>
      </c>
      <c r="K17" s="21">
        <v>12.5</v>
      </c>
      <c r="L17" s="35">
        <f t="shared" si="5"/>
        <v>6.25</v>
      </c>
      <c r="M17" s="31">
        <f t="shared" si="7"/>
        <v>86</v>
      </c>
      <c r="N17" s="31">
        <f t="shared" si="3"/>
        <v>86</v>
      </c>
      <c r="O17" s="22" t="str">
        <f t="shared" si="6"/>
        <v>A2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x14ac:dyDescent="0.25">
      <c r="A18" s="21">
        <v>13</v>
      </c>
      <c r="B18" s="25" t="s">
        <v>150</v>
      </c>
      <c r="C18" s="21">
        <v>11</v>
      </c>
      <c r="D18" s="21">
        <f t="shared" si="4"/>
        <v>5.5</v>
      </c>
      <c r="E18" s="21">
        <v>13.5</v>
      </c>
      <c r="F18" s="35">
        <f t="shared" si="0"/>
        <v>6.75</v>
      </c>
      <c r="G18" s="21">
        <v>19</v>
      </c>
      <c r="H18" s="35">
        <f t="shared" si="1"/>
        <v>9.5</v>
      </c>
      <c r="I18" s="21">
        <v>18</v>
      </c>
      <c r="J18" s="35">
        <f t="shared" si="2"/>
        <v>9</v>
      </c>
      <c r="K18" s="21">
        <v>18</v>
      </c>
      <c r="L18" s="35">
        <f t="shared" si="5"/>
        <v>9</v>
      </c>
      <c r="M18" s="31">
        <f t="shared" si="7"/>
        <v>110.25</v>
      </c>
      <c r="N18" s="31">
        <f t="shared" si="3"/>
        <v>110.25</v>
      </c>
      <c r="O18" s="22" t="str">
        <f t="shared" si="6"/>
        <v>A1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x14ac:dyDescent="0.25">
      <c r="A19" s="21">
        <v>14</v>
      </c>
      <c r="B19" s="25" t="s">
        <v>157</v>
      </c>
      <c r="C19" s="21">
        <v>12</v>
      </c>
      <c r="D19" s="21">
        <f t="shared" si="4"/>
        <v>6</v>
      </c>
      <c r="E19" s="21">
        <v>12.5</v>
      </c>
      <c r="F19" s="35">
        <f t="shared" si="0"/>
        <v>6.25</v>
      </c>
      <c r="G19" s="21">
        <v>11</v>
      </c>
      <c r="H19" s="35">
        <f t="shared" si="1"/>
        <v>5.5</v>
      </c>
      <c r="I19" s="21">
        <v>14</v>
      </c>
      <c r="J19" s="35">
        <f t="shared" si="2"/>
        <v>7</v>
      </c>
      <c r="K19" s="21">
        <v>14.5</v>
      </c>
      <c r="L19" s="35">
        <f t="shared" si="5"/>
        <v>7.25</v>
      </c>
      <c r="M19" s="31">
        <f t="shared" si="7"/>
        <v>88.75</v>
      </c>
      <c r="N19" s="31">
        <f t="shared" si="3"/>
        <v>88.75</v>
      </c>
      <c r="O19" s="22" t="str">
        <f t="shared" si="6"/>
        <v>A2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8.5" x14ac:dyDescent="0.25">
      <c r="A20" s="21">
        <v>15</v>
      </c>
      <c r="B20" s="25" t="s">
        <v>229</v>
      </c>
      <c r="C20" s="21">
        <v>5.5</v>
      </c>
      <c r="D20" s="21">
        <f t="shared" si="4"/>
        <v>2.75</v>
      </c>
      <c r="E20" s="21">
        <v>5</v>
      </c>
      <c r="F20" s="35">
        <f t="shared" si="0"/>
        <v>2.5</v>
      </c>
      <c r="G20" s="21">
        <v>6</v>
      </c>
      <c r="H20" s="35">
        <f t="shared" si="1"/>
        <v>3</v>
      </c>
      <c r="I20" s="21">
        <v>7</v>
      </c>
      <c r="J20" s="35">
        <f t="shared" si="2"/>
        <v>3.5</v>
      </c>
      <c r="K20" s="21">
        <v>8</v>
      </c>
      <c r="L20" s="35">
        <f t="shared" si="5"/>
        <v>4</v>
      </c>
      <c r="M20" s="31">
        <f t="shared" si="7"/>
        <v>43.25</v>
      </c>
      <c r="N20" s="31">
        <f t="shared" si="3"/>
        <v>43.25</v>
      </c>
      <c r="O20" s="22" t="str">
        <f t="shared" si="6"/>
        <v>C2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x14ac:dyDescent="0.25">
      <c r="A21" s="21">
        <v>16</v>
      </c>
      <c r="B21" s="25" t="s">
        <v>167</v>
      </c>
      <c r="C21" s="21">
        <v>13.5</v>
      </c>
      <c r="D21" s="21">
        <f t="shared" si="4"/>
        <v>6.75</v>
      </c>
      <c r="E21" s="21">
        <v>17</v>
      </c>
      <c r="F21" s="35">
        <f t="shared" si="0"/>
        <v>8.5</v>
      </c>
      <c r="G21" s="21">
        <v>14.5</v>
      </c>
      <c r="H21" s="35">
        <f t="shared" si="1"/>
        <v>7.25</v>
      </c>
      <c r="I21" s="21">
        <v>19.5</v>
      </c>
      <c r="J21" s="35">
        <f t="shared" si="2"/>
        <v>9.75</v>
      </c>
      <c r="K21" s="21">
        <v>17</v>
      </c>
      <c r="L21" s="35">
        <f t="shared" si="5"/>
        <v>8.5</v>
      </c>
      <c r="M21" s="31">
        <f t="shared" si="7"/>
        <v>113.75</v>
      </c>
      <c r="N21" s="31">
        <f t="shared" si="3"/>
        <v>113.75</v>
      </c>
      <c r="O21" s="22" t="str">
        <f t="shared" si="6"/>
        <v>A1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x14ac:dyDescent="0.25">
      <c r="A22" s="21">
        <v>17</v>
      </c>
      <c r="B22" s="25" t="s">
        <v>173</v>
      </c>
      <c r="C22" s="21">
        <v>13</v>
      </c>
      <c r="D22" s="21">
        <f t="shared" si="4"/>
        <v>6.5</v>
      </c>
      <c r="E22" s="21">
        <v>15</v>
      </c>
      <c r="F22" s="35">
        <f t="shared" si="0"/>
        <v>7.5</v>
      </c>
      <c r="G22" s="21">
        <v>12.5</v>
      </c>
      <c r="H22" s="35">
        <f t="shared" si="1"/>
        <v>6.25</v>
      </c>
      <c r="I22" s="21">
        <v>16</v>
      </c>
      <c r="J22" s="35">
        <f t="shared" si="2"/>
        <v>8</v>
      </c>
      <c r="K22" s="21">
        <v>19.5</v>
      </c>
      <c r="L22" s="35">
        <f t="shared" si="5"/>
        <v>9.75</v>
      </c>
      <c r="M22" s="31">
        <f t="shared" si="7"/>
        <v>104.25</v>
      </c>
      <c r="N22" s="31">
        <f t="shared" si="3"/>
        <v>104.25</v>
      </c>
      <c r="O22" s="22" t="str">
        <f t="shared" si="6"/>
        <v>A1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8.5" x14ac:dyDescent="0.25">
      <c r="A23" s="21">
        <v>18</v>
      </c>
      <c r="B23" s="25" t="s">
        <v>178</v>
      </c>
      <c r="C23" s="21">
        <v>16.5</v>
      </c>
      <c r="D23" s="21">
        <f t="shared" si="4"/>
        <v>8.25</v>
      </c>
      <c r="E23" s="21">
        <v>18.5</v>
      </c>
      <c r="F23" s="35">
        <f t="shared" si="0"/>
        <v>9.25</v>
      </c>
      <c r="G23" s="21">
        <v>20</v>
      </c>
      <c r="H23" s="35">
        <f t="shared" si="1"/>
        <v>10</v>
      </c>
      <c r="I23" s="21">
        <v>18.5</v>
      </c>
      <c r="J23" s="35">
        <f t="shared" si="2"/>
        <v>9.25</v>
      </c>
      <c r="K23" s="21">
        <v>16</v>
      </c>
      <c r="L23" s="35">
        <f t="shared" si="5"/>
        <v>8</v>
      </c>
      <c r="M23" s="31">
        <f t="shared" si="7"/>
        <v>126.25</v>
      </c>
      <c r="N23" s="31">
        <f t="shared" si="3"/>
        <v>126.25</v>
      </c>
      <c r="O23" s="22" t="str">
        <f t="shared" si="6"/>
        <v>A1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8.5" x14ac:dyDescent="0.25">
      <c r="A24" s="21">
        <v>19</v>
      </c>
      <c r="B24" s="25" t="s">
        <v>184</v>
      </c>
      <c r="C24" s="21">
        <v>17.5</v>
      </c>
      <c r="D24" s="21">
        <f t="shared" si="4"/>
        <v>8.75</v>
      </c>
      <c r="E24" s="21">
        <v>14.5</v>
      </c>
      <c r="F24" s="35">
        <f t="shared" si="0"/>
        <v>7.25</v>
      </c>
      <c r="G24" s="21">
        <v>20</v>
      </c>
      <c r="H24" s="35">
        <f t="shared" si="1"/>
        <v>10</v>
      </c>
      <c r="I24" s="21">
        <v>18</v>
      </c>
      <c r="J24" s="35">
        <f t="shared" si="2"/>
        <v>9</v>
      </c>
      <c r="K24" s="21">
        <v>15.5</v>
      </c>
      <c r="L24" s="35">
        <f t="shared" si="5"/>
        <v>7.75</v>
      </c>
      <c r="M24" s="31">
        <f t="shared" si="7"/>
        <v>120.5</v>
      </c>
      <c r="N24" s="31">
        <f t="shared" si="3"/>
        <v>120.5</v>
      </c>
      <c r="O24" s="22" t="str">
        <f t="shared" si="6"/>
        <v>A1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" x14ac:dyDescent="0.25">
      <c r="A25" s="21">
        <v>20</v>
      </c>
      <c r="B25" s="25" t="s">
        <v>191</v>
      </c>
      <c r="C25" s="21">
        <v>15.5</v>
      </c>
      <c r="D25" s="21">
        <f t="shared" si="4"/>
        <v>7.75</v>
      </c>
      <c r="E25" s="21">
        <v>19.5</v>
      </c>
      <c r="F25" s="35">
        <f t="shared" si="0"/>
        <v>9.75</v>
      </c>
      <c r="G25" s="21">
        <v>18.5</v>
      </c>
      <c r="H25" s="35">
        <f t="shared" si="1"/>
        <v>9.25</v>
      </c>
      <c r="I25" s="21">
        <v>20</v>
      </c>
      <c r="J25" s="29">
        <f t="shared" si="2"/>
        <v>10</v>
      </c>
      <c r="K25" s="21">
        <v>20</v>
      </c>
      <c r="L25" s="35">
        <f t="shared" si="5"/>
        <v>10</v>
      </c>
      <c r="M25" s="31">
        <f t="shared" si="7"/>
        <v>130.25</v>
      </c>
      <c r="N25" s="31">
        <f t="shared" si="3"/>
        <v>130.25</v>
      </c>
      <c r="O25" s="22" t="str">
        <f t="shared" si="6"/>
        <v>A1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4.2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4.25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4.2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4.2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4.2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4.25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4.25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4.25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4.25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4.25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4.25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4.25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4.25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4.25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4.25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4.25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4.2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4.2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4.2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4.2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4.2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4.2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4.2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4.2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4.2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4.2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4.2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4.2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4.2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4.2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4.2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4.2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4.2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4.2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4.2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4.2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4.2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4.2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4.2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4.2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4.2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4.2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4.2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4.2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4.2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4.2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4.2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4.2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4.2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4.2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4.2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4.2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4.2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4.2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4.2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4.2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4.2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4.2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4.2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4.2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4.2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4.2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4.2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4.2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4.2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4.2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4.2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4.2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4.2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4.2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4.2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4.2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4.2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4.2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4.2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4.2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4.2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4.2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4.2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4.2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4.2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4.2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4.2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4.2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4.2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4.2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4.2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4.2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4.2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4.2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4.2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4.2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4.2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4.2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4.2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4.2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4.2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4.2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4.2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4.2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4.2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4.2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4.2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4.2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4.2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4.2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4.2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4.2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4.2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4.2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4.2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4.2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4.2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4.2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4.2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4.2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4.2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4.2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4.2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4.2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4.2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4.2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4.2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4.2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4.2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4.2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4.2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4.2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4.2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4.2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4.2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4.2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4.2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4.2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4.2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4.2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4.2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4.2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4.2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4.2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4.2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4.2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4.2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4.2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4.2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4.2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4.2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4.2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4.2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4.2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4.2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4.2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4.2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4.2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4.2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4.2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4.2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4.2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4.2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4.2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4.2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4.2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4.2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4.2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4.2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4.2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4.2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4.2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4.2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4.2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4.2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4.2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4.2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4.2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4.2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4.2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4.2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4.2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4.2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4.2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4.2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4.2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4.2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4.2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4.2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4.2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4.2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4.2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4.2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4.2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4.2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4.2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4.2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4.2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4.2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4.2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4.2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4.2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4.2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4.2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4.2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4.2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4.2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4.2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4.2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4.2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4.2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4.2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4.2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4.2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4.2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4.2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4.2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4.2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4.2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4.2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4.2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4.2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4.2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4.2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4.2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4.2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4.2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4.2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4.2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4.2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4.2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4.2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4.2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4.2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4.2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4.2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4.2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4.2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4.2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4.2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4.2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4.2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4.2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4.2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4.2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4.2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4.2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4.2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4.2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4.2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4.2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4.2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4.2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4.2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4.2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4.2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4.2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4.2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4.2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4.2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4.2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4.2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4.2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4.2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4.2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4.2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4.2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4.2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4.2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4.2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4.2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4.2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4.2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4.2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4.2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4.2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4.2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4.2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4.2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4.2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4.2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4.2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4.2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4.2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4.2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4.2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4.2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4.2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4.2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4.2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4.2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4.2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4.2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4.2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4.2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4.2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4.2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4.2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4.2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4.2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4.2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4.2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4.2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4.2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4.2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4.2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4.2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4.2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4.2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4.2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4.2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4.2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4.2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4.2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4.2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4.2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4.2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4.2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4.2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4.2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4.2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4.2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4.2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4.2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4.2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4.2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4.2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4.2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4.2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4.2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4.2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4.2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4.2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4.2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4.2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4.2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4.2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4.2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4.2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4.2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4.2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4.2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4.2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4.2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4.2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4.2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4.2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4.2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4.2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4.2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4.2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4.2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4.2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4.2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4.2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4.2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4.2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4.2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4.2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4.2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4.2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4.2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4.2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4.2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4.2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4.2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4.2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4.2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4.2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4.2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4.2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4.2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4.2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4.2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4.2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4.2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4.2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4.2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4.2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4.2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4.2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4.2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4.2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4.2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4.2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4.2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4.2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4.2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4.2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4.2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4.2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4.2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4.2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4.2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4.2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4.2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4.2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4.2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4.2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4.2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4.2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4.2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4.2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4.2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4.2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4.2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4.2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4.2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4.2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4.2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4.2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4.2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4.2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4.2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4.2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4.2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4.2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4.2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4.2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4.2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4.2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4.2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4.2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4.2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4.2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4.2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4.2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4.2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4.2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4.2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4.2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4.2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4.2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4.2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4.2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4.2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4.2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4.2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4.2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4.2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4.2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4.2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4.2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4.2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4.2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4.2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4.2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4.2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4.2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4.2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4.2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4.2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4.2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4.2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4.2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4.2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4.2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4.2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4.2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4.2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4.2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4.2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4.2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4.2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4.2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4.2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4.2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4.2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4.2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4.2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4.2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4.2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4.2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4.2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4.2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4.2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4.2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4.2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4.2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4.2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4.2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4.2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4.2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4.2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4.2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4.2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4.2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4.2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4.2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4.2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4.2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4.2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4.2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4.2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4.2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4.2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4.2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4.2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4.2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4.2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4.2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4.2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4.2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4.2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4.2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4.2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4.2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4.2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4.2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4.2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4.2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4.2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4.2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4.2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4.2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4.2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4.2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4.2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4.2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4.2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4.2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4.2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4.2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4.2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4.2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4.2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4.2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4.2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4.2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4.2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4.2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4.2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4.2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4.2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4.2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4.2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4.2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4.2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4.2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4.2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4.2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4.2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4.2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4.2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4.2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4.2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4.2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4.2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4.2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4.2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4.2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4.2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4.2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4.2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4.2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4.2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4.2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4.2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4.2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4.2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4.2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4.2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4.2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4.2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4.2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4.2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4.2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4.2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4.2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4.2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4.2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4.2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4.2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4.2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4.2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4.2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4.2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4.2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4.2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4.2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4.2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4.2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4.2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4.2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4.2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4.2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4.2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4.2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4.2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4.2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4.2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4.2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4.2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4.2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4.2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4.2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4.2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4.2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4.2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4.2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4.2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4.2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4.2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4.2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4.2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4.2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4.2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4.2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4.2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4.2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4.2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4.2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4.2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4.2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4.2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4.2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4.2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4.2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4.2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4.2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4.2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4.2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4.2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4.2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4.2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4.2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4.2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4.2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4.2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4.2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4.2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4.2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4.2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4.2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4.2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4.2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4.2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4.2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4.2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4.2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4.2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4.2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4.2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4.2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4.2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4.2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4.2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4.2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4.2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4.2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4.2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4.2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4.2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4.2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4.2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4.2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4.2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4.2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4.2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4.2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4.2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4.2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4.2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4.2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4.2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4.2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4.2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4.2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4.2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4.2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4.2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4.2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4.2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4.2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4.2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4.2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4.2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4.2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4.2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4.2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4.2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4.2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4.2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4.2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4.2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4.2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4.2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4.2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4.2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4.2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4.2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4.2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4.2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4.2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4.2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4.2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4.2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4.2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4.2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4.2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4.2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4.2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4.2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4.2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4.2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4.2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4.2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4.2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4.2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4.2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4.2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4.2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4.2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4.2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4.2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4.2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4.2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4.2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4.2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4.2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4.2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4.2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4.2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4.2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4.2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4.2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4.2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4.2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4.2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4.2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4.2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4.2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4.2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4.2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4.2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4.2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4.2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4.2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4.2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4.2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4.2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4.2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4.2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4.2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4.2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4.2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4.2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4.2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4.2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4.2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4.2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4.2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4.2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4.2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4.2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4.2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4.2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4.2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4.2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4.2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4.2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4.2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4.2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4.2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4.2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4.2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4.2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4.2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4.2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4.2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4.2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4.2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4.2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4.2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4.2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4.2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4.2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4.2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4.2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4.2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4.2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4.2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4.2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4.2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4.2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4.2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4.2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4.2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4.2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4.2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4.2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4.2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4.2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4.2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4.2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4.2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4.2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4.2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4.2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4.2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4.2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4.2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4.2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4.2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4.2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4.2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4.2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4.2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4.2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4.2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4.2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4.2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4.2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4.2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4.2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4.2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4.2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4.2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4.2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4.2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4.2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4.2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4.2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4.2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4.2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4.2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4.2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4.2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4.2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4.2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4.2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4.2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4.2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4.2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4.2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4.2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4.2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4.2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4.2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4.2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4.2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4.2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4.2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4.2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4.2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4.2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4.2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4.2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4.2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4.2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4.2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4.2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4.2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4.2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4.2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4.2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4.2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4.2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4.2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4.2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4.2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4.2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4.2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4.2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4.2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4.2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4.2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4.2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4.2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4.2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4.2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4.2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4.2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4.2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4.2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4.2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4.2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4.2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4.2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4.2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4.2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4.2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4.2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4.2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4.2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4.2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4.2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4.2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4.2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4.2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4.2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4.2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4.2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4.2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4.2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4.2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4.2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4.2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4.2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4.2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4.2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4.2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4.2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4.2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4.2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4.2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4.2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4.2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4.2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4.2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4.2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4.2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4.2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4.2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4.2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4.2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4.2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4.2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4.2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4.2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4.2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4.2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4.2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4.2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4.2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4.2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4.2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4.2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4.2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4.2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4.2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4.2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4.2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4.2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4.2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4.2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4.2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4.2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4.2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4.2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4.2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4.2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4.2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4.2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4.2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4.2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4.2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4.2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4.2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4.2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4.2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4.2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4.2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4.2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4.2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4.2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4.2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4.2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4.2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4.2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4.2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4.2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4.2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4.2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4.2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4.2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4.2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4.2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4.2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142" workbookViewId="0">
      <selection activeCell="B381" sqref="A381:F399"/>
    </sheetView>
  </sheetViews>
  <sheetFormatPr defaultColWidth="14.42578125" defaultRowHeight="15.75" customHeight="1" x14ac:dyDescent="0.2"/>
  <cols>
    <col min="1" max="1" width="17.85546875" style="175" customWidth="1"/>
    <col min="2" max="3" width="14.42578125" style="175"/>
    <col min="4" max="4" width="17.7109375" style="175" customWidth="1"/>
    <col min="5" max="16384" width="14.42578125" style="175"/>
  </cols>
  <sheetData>
    <row r="1" spans="1:6" ht="15.75" customHeight="1" x14ac:dyDescent="0.3">
      <c r="A1" s="5"/>
      <c r="B1" s="410" t="s">
        <v>54</v>
      </c>
      <c r="C1" s="411"/>
      <c r="D1" s="411"/>
      <c r="E1" s="411"/>
      <c r="F1" s="412"/>
    </row>
    <row r="2" spans="1:6" ht="15.75" customHeight="1" x14ac:dyDescent="0.3">
      <c r="A2" s="6"/>
      <c r="B2" s="418" t="s">
        <v>12</v>
      </c>
      <c r="C2" s="407"/>
      <c r="D2" s="407"/>
      <c r="E2" s="407"/>
      <c r="F2" s="408"/>
    </row>
    <row r="3" spans="1:6" ht="15.75" customHeight="1" x14ac:dyDescent="0.3">
      <c r="A3" s="6"/>
      <c r="B3" s="418" t="s">
        <v>13</v>
      </c>
      <c r="C3" s="407"/>
      <c r="D3" s="407"/>
      <c r="E3" s="407"/>
      <c r="F3" s="408"/>
    </row>
    <row r="4" spans="1:6" ht="15.75" customHeight="1" x14ac:dyDescent="0.25">
      <c r="A4" s="6"/>
      <c r="B4" s="419" t="s">
        <v>55</v>
      </c>
      <c r="C4" s="407"/>
      <c r="D4" s="407"/>
      <c r="E4" s="407"/>
      <c r="F4" s="408"/>
    </row>
    <row r="5" spans="1:6" ht="15.75" customHeight="1" x14ac:dyDescent="0.3">
      <c r="A5" s="6"/>
      <c r="B5" s="418" t="s">
        <v>22</v>
      </c>
      <c r="C5" s="407"/>
      <c r="D5" s="407"/>
      <c r="E5" s="407"/>
      <c r="F5" s="408"/>
    </row>
    <row r="6" spans="1:6" ht="15.75" customHeight="1" x14ac:dyDescent="0.3">
      <c r="A6" s="420" t="s">
        <v>58</v>
      </c>
      <c r="B6" s="407"/>
      <c r="C6" s="407"/>
      <c r="D6" s="407"/>
      <c r="E6" s="407"/>
      <c r="F6" s="408"/>
    </row>
    <row r="7" spans="1:6" ht="15.75" customHeight="1" x14ac:dyDescent="0.25">
      <c r="A7" s="7" t="s">
        <v>15</v>
      </c>
      <c r="B7" s="421" t="s">
        <v>199</v>
      </c>
      <c r="C7" s="422"/>
      <c r="D7" s="8" t="s">
        <v>16</v>
      </c>
      <c r="E7" s="421">
        <v>1</v>
      </c>
      <c r="F7" s="423"/>
    </row>
    <row r="8" spans="1:6" ht="15.75" customHeight="1" x14ac:dyDescent="0.25">
      <c r="A8" s="7" t="s">
        <v>1</v>
      </c>
      <c r="B8" s="421" t="s">
        <v>65</v>
      </c>
      <c r="C8" s="422"/>
      <c r="D8" s="7" t="s">
        <v>62</v>
      </c>
      <c r="E8" s="424">
        <v>1297</v>
      </c>
      <c r="F8" s="423"/>
    </row>
    <row r="9" spans="1:6" ht="15.75" customHeight="1" x14ac:dyDescent="0.25">
      <c r="A9" s="7" t="s">
        <v>64</v>
      </c>
      <c r="B9" s="426" t="s">
        <v>201</v>
      </c>
      <c r="C9" s="427"/>
      <c r="D9" s="9" t="s">
        <v>63</v>
      </c>
      <c r="E9" s="428" t="s">
        <v>202</v>
      </c>
      <c r="F9" s="429"/>
    </row>
    <row r="10" spans="1:6" ht="15.75" customHeight="1" x14ac:dyDescent="0.25">
      <c r="A10" s="10" t="s">
        <v>0</v>
      </c>
      <c r="B10" s="9" t="s">
        <v>17</v>
      </c>
      <c r="C10" s="9" t="s">
        <v>18</v>
      </c>
      <c r="D10" s="9" t="s">
        <v>11</v>
      </c>
      <c r="E10" s="425" t="s">
        <v>19</v>
      </c>
      <c r="F10" s="408"/>
    </row>
    <row r="11" spans="1:6" ht="15.75" customHeight="1" x14ac:dyDescent="0.25">
      <c r="A11" s="11">
        <v>1</v>
      </c>
      <c r="B11" s="32" t="s">
        <v>5</v>
      </c>
      <c r="C11" s="21">
        <v>17</v>
      </c>
      <c r="D11" s="1" t="str">
        <f t="shared" ref="D11:D15" si="0">IF(C11&gt;=18,"A1",IF(C11&gt;=16,"A2",IF(C11&gt;=14,"B1",IF(C11&gt;=12,"B2",IF(C11&gt;=10,"C1",IF(C11&gt;=8,"C2",IF(C11&gt;=6.5,"D","E")))))))</f>
        <v>A2</v>
      </c>
      <c r="E11" s="413" t="s">
        <v>244</v>
      </c>
      <c r="F11" s="414"/>
    </row>
    <row r="12" spans="1:6" ht="15.75" customHeight="1" x14ac:dyDescent="0.25">
      <c r="A12" s="11">
        <v>2</v>
      </c>
      <c r="B12" s="32" t="s">
        <v>6</v>
      </c>
      <c r="C12" s="21">
        <v>18.5</v>
      </c>
      <c r="D12" s="1" t="str">
        <f t="shared" si="0"/>
        <v>A1</v>
      </c>
      <c r="E12" s="415"/>
      <c r="F12" s="414"/>
    </row>
    <row r="13" spans="1:6" ht="15.75" customHeight="1" x14ac:dyDescent="0.25">
      <c r="A13" s="11">
        <v>3</v>
      </c>
      <c r="B13" s="32" t="s">
        <v>7</v>
      </c>
      <c r="C13" s="21">
        <v>19.5</v>
      </c>
      <c r="D13" s="1" t="str">
        <f t="shared" si="0"/>
        <v>A1</v>
      </c>
      <c r="E13" s="415"/>
      <c r="F13" s="414"/>
    </row>
    <row r="14" spans="1:6" ht="15.75" customHeight="1" x14ac:dyDescent="0.25">
      <c r="A14" s="11">
        <v>4</v>
      </c>
      <c r="B14" s="32" t="s">
        <v>8</v>
      </c>
      <c r="C14" s="21">
        <v>18.5</v>
      </c>
      <c r="D14" s="1" t="str">
        <f t="shared" si="0"/>
        <v>A1</v>
      </c>
      <c r="E14" s="415"/>
      <c r="F14" s="414"/>
    </row>
    <row r="15" spans="1:6" ht="15.75" customHeight="1" x14ac:dyDescent="0.25">
      <c r="A15" s="11">
        <v>5</v>
      </c>
      <c r="B15" s="32" t="s">
        <v>9</v>
      </c>
      <c r="C15" s="21">
        <v>18</v>
      </c>
      <c r="D15" s="1" t="str">
        <f t="shared" si="0"/>
        <v>A1</v>
      </c>
      <c r="E15" s="415"/>
      <c r="F15" s="414"/>
    </row>
    <row r="16" spans="1:6" ht="15.75" customHeight="1" x14ac:dyDescent="0.25">
      <c r="A16" s="6"/>
      <c r="B16" s="1" t="s">
        <v>2</v>
      </c>
      <c r="C16" s="4">
        <f>C11+C12+C13+C14+C15</f>
        <v>91.5</v>
      </c>
      <c r="D16" s="1"/>
      <c r="E16" s="415"/>
      <c r="F16" s="414"/>
    </row>
    <row r="17" spans="1:6" ht="15.75" customHeight="1" x14ac:dyDescent="0.25">
      <c r="A17" s="6"/>
      <c r="B17" s="32" t="s">
        <v>249</v>
      </c>
      <c r="C17" s="33">
        <f>(C16/100)*100</f>
        <v>91.5</v>
      </c>
      <c r="D17" s="1" t="str">
        <f>IF(C17&gt;=91,"A1",IF(C17&gt;=81,"A2",IF(C17&gt;=71,"B1",IF(C17&gt;=61,"B2",IF(C17&gt;=51,"C1",IF(C17&gt;=41,"C2",IF(C17&gt;=33,"D","E")))))))</f>
        <v>A1</v>
      </c>
      <c r="E17" s="416"/>
      <c r="F17" s="417"/>
    </row>
    <row r="18" spans="1:6" ht="12.75" customHeight="1" x14ac:dyDescent="0.2">
      <c r="A18" s="403" t="s">
        <v>415</v>
      </c>
      <c r="B18" s="405" t="s">
        <v>200</v>
      </c>
      <c r="C18" s="406"/>
      <c r="D18" s="405" t="s">
        <v>20</v>
      </c>
      <c r="E18" s="409"/>
      <c r="F18" s="406"/>
    </row>
    <row r="19" spans="1:6" ht="12.75" x14ac:dyDescent="0.2">
      <c r="A19" s="404"/>
      <c r="B19" s="407"/>
      <c r="C19" s="408"/>
      <c r="D19" s="407"/>
      <c r="E19" s="407"/>
      <c r="F19" s="408"/>
    </row>
    <row r="20" spans="1:6" ht="15.75" customHeight="1" x14ac:dyDescent="0.25">
      <c r="A20" s="13"/>
      <c r="B20" s="13"/>
      <c r="C20" s="13"/>
      <c r="D20" s="13"/>
      <c r="E20" s="13"/>
      <c r="F20" s="13"/>
    </row>
    <row r="21" spans="1:6" ht="18.75" x14ac:dyDescent="0.3">
      <c r="A21" s="5"/>
      <c r="B21" s="410" t="s">
        <v>54</v>
      </c>
      <c r="C21" s="411"/>
      <c r="D21" s="411"/>
      <c r="E21" s="411"/>
      <c r="F21" s="412"/>
    </row>
    <row r="22" spans="1:6" ht="12.75" customHeight="1" x14ac:dyDescent="0.3">
      <c r="A22" s="6"/>
      <c r="B22" s="418" t="s">
        <v>12</v>
      </c>
      <c r="C22" s="407"/>
      <c r="D22" s="407"/>
      <c r="E22" s="407"/>
      <c r="F22" s="408"/>
    </row>
    <row r="23" spans="1:6" ht="15.75" customHeight="1" x14ac:dyDescent="0.3">
      <c r="A23" s="6"/>
      <c r="B23" s="418" t="s">
        <v>13</v>
      </c>
      <c r="C23" s="407"/>
      <c r="D23" s="407"/>
      <c r="E23" s="407"/>
      <c r="F23" s="408"/>
    </row>
    <row r="24" spans="1:6" ht="15.75" customHeight="1" x14ac:dyDescent="0.25">
      <c r="A24" s="6"/>
      <c r="B24" s="419" t="s">
        <v>55</v>
      </c>
      <c r="C24" s="407"/>
      <c r="D24" s="407"/>
      <c r="E24" s="407"/>
      <c r="F24" s="408"/>
    </row>
    <row r="25" spans="1:6" ht="15.75" customHeight="1" x14ac:dyDescent="0.3">
      <c r="A25" s="6"/>
      <c r="B25" s="418" t="s">
        <v>22</v>
      </c>
      <c r="C25" s="407"/>
      <c r="D25" s="407"/>
      <c r="E25" s="407"/>
      <c r="F25" s="408"/>
    </row>
    <row r="26" spans="1:6" ht="15.75" customHeight="1" x14ac:dyDescent="0.3">
      <c r="A26" s="420" t="s">
        <v>58</v>
      </c>
      <c r="B26" s="407"/>
      <c r="C26" s="407"/>
      <c r="D26" s="407"/>
      <c r="E26" s="407"/>
      <c r="F26" s="408"/>
    </row>
    <row r="27" spans="1:6" ht="15.75" customHeight="1" x14ac:dyDescent="0.25">
      <c r="A27" s="7" t="s">
        <v>15</v>
      </c>
      <c r="B27" s="421" t="s">
        <v>199</v>
      </c>
      <c r="C27" s="422"/>
      <c r="D27" s="8" t="s">
        <v>16</v>
      </c>
      <c r="E27" s="421">
        <v>2</v>
      </c>
      <c r="F27" s="423"/>
    </row>
    <row r="28" spans="1:6" ht="15.75" customHeight="1" x14ac:dyDescent="0.25">
      <c r="A28" s="7" t="s">
        <v>1</v>
      </c>
      <c r="B28" s="421" t="s">
        <v>75</v>
      </c>
      <c r="C28" s="422"/>
      <c r="D28" s="7" t="s">
        <v>62</v>
      </c>
      <c r="E28" s="424">
        <v>1328</v>
      </c>
      <c r="F28" s="423"/>
    </row>
    <row r="29" spans="1:6" ht="15.75" customHeight="1" x14ac:dyDescent="0.25">
      <c r="A29" s="7" t="s">
        <v>64</v>
      </c>
      <c r="B29" s="426" t="s">
        <v>203</v>
      </c>
      <c r="C29" s="427"/>
      <c r="D29" s="9" t="s">
        <v>63</v>
      </c>
      <c r="E29" s="428" t="s">
        <v>204</v>
      </c>
      <c r="F29" s="429"/>
    </row>
    <row r="30" spans="1:6" ht="15.75" customHeight="1" x14ac:dyDescent="0.25">
      <c r="A30" s="10" t="s">
        <v>0</v>
      </c>
      <c r="B30" s="9" t="s">
        <v>17</v>
      </c>
      <c r="C30" s="9" t="s">
        <v>18</v>
      </c>
      <c r="D30" s="9" t="s">
        <v>11</v>
      </c>
      <c r="E30" s="425" t="s">
        <v>19</v>
      </c>
      <c r="F30" s="408"/>
    </row>
    <row r="31" spans="1:6" ht="15.75" customHeight="1" x14ac:dyDescent="0.25">
      <c r="A31" s="11">
        <v>1</v>
      </c>
      <c r="B31" s="32" t="s">
        <v>5</v>
      </c>
      <c r="C31" s="21">
        <v>17</v>
      </c>
      <c r="D31" s="1" t="str">
        <f t="shared" ref="D31:D35" si="1">IF(C31&gt;=18,"A1",IF(C31&gt;=16,"A2",IF(C31&gt;=14,"B1",IF(C31&gt;=12,"B2",IF(C31&gt;=10,"C1",IF(C31&gt;=8,"C2",IF(C31&gt;=6.5,"D","E")))))))</f>
        <v>A2</v>
      </c>
      <c r="E31" s="413" t="s">
        <v>248</v>
      </c>
      <c r="F31" s="414"/>
    </row>
    <row r="32" spans="1:6" ht="15.75" customHeight="1" x14ac:dyDescent="0.25">
      <c r="A32" s="11">
        <v>2</v>
      </c>
      <c r="B32" s="32" t="s">
        <v>6</v>
      </c>
      <c r="C32" s="21">
        <v>17.5</v>
      </c>
      <c r="D32" s="1" t="str">
        <f t="shared" si="1"/>
        <v>A2</v>
      </c>
      <c r="E32" s="415"/>
      <c r="F32" s="414"/>
    </row>
    <row r="33" spans="1:6" ht="15.75" customHeight="1" x14ac:dyDescent="0.25">
      <c r="A33" s="11">
        <v>3</v>
      </c>
      <c r="B33" s="32" t="s">
        <v>7</v>
      </c>
      <c r="C33" s="21">
        <v>12.5</v>
      </c>
      <c r="D33" s="1" t="str">
        <f t="shared" si="1"/>
        <v>B2</v>
      </c>
      <c r="E33" s="415"/>
      <c r="F33" s="414"/>
    </row>
    <row r="34" spans="1:6" ht="15.75" customHeight="1" x14ac:dyDescent="0.25">
      <c r="A34" s="11">
        <v>4</v>
      </c>
      <c r="B34" s="32" t="s">
        <v>8</v>
      </c>
      <c r="C34" s="21">
        <v>15.5</v>
      </c>
      <c r="D34" s="1" t="str">
        <f t="shared" si="1"/>
        <v>B1</v>
      </c>
      <c r="E34" s="415"/>
      <c r="F34" s="414"/>
    </row>
    <row r="35" spans="1:6" ht="15.75" customHeight="1" x14ac:dyDescent="0.25">
      <c r="A35" s="11">
        <v>5</v>
      </c>
      <c r="B35" s="32" t="s">
        <v>9</v>
      </c>
      <c r="C35" s="21">
        <v>15.5</v>
      </c>
      <c r="D35" s="1" t="str">
        <f t="shared" si="1"/>
        <v>B1</v>
      </c>
      <c r="E35" s="415"/>
      <c r="F35" s="414"/>
    </row>
    <row r="36" spans="1:6" ht="15.75" customHeight="1" x14ac:dyDescent="0.25">
      <c r="A36" s="6"/>
      <c r="B36" s="1" t="s">
        <v>2</v>
      </c>
      <c r="C36" s="4">
        <f>C31+C32+C33+C34+C35</f>
        <v>78</v>
      </c>
      <c r="D36" s="1" t="str">
        <f>IF(C36&gt;=91,"A1",IF(C36&gt;=81,"A2",IF(C36&gt;=71,"B1",IF(C36&gt;=61,"B2",IF(C36&gt;=51,"C1",IF(C36&gt;=41,"C2",IF(C36&gt;=33,"D","E")))))))</f>
        <v>B1</v>
      </c>
      <c r="E36" s="415"/>
      <c r="F36" s="414"/>
    </row>
    <row r="37" spans="1:6" ht="15.75" customHeight="1" x14ac:dyDescent="0.25">
      <c r="A37" s="6"/>
      <c r="B37" s="32" t="s">
        <v>249</v>
      </c>
      <c r="C37" s="33">
        <f>(C36/100)*100</f>
        <v>78</v>
      </c>
      <c r="D37" s="1" t="str">
        <f>IF(C37&gt;=91,"A1",IF(C37&gt;=81,"A2",IF(C37&gt;=71,"B1",IF(C37&gt;=61,"B2",IF(C37&gt;=51,"C1",IF(C37&gt;=41,"C2",IF(C37&gt;=33,"D","E")))))))</f>
        <v>B1</v>
      </c>
      <c r="E37" s="416"/>
      <c r="F37" s="417"/>
    </row>
    <row r="38" spans="1:6" ht="15.75" customHeight="1" x14ac:dyDescent="0.2">
      <c r="A38" s="403" t="s">
        <v>415</v>
      </c>
      <c r="B38" s="405" t="s">
        <v>200</v>
      </c>
      <c r="C38" s="406"/>
      <c r="D38" s="405" t="s">
        <v>20</v>
      </c>
      <c r="E38" s="409"/>
      <c r="F38" s="406"/>
    </row>
    <row r="39" spans="1:6" ht="15.75" customHeight="1" x14ac:dyDescent="0.2">
      <c r="A39" s="404"/>
      <c r="B39" s="407"/>
      <c r="C39" s="408"/>
      <c r="D39" s="407"/>
      <c r="E39" s="407"/>
      <c r="F39" s="408"/>
    </row>
    <row r="41" spans="1:6" ht="15.75" customHeight="1" x14ac:dyDescent="0.3">
      <c r="A41" s="5"/>
      <c r="B41" s="410" t="s">
        <v>54</v>
      </c>
      <c r="C41" s="411"/>
      <c r="D41" s="411"/>
      <c r="E41" s="411"/>
      <c r="F41" s="412"/>
    </row>
    <row r="42" spans="1:6" ht="15.75" customHeight="1" x14ac:dyDescent="0.3">
      <c r="A42" s="6"/>
      <c r="B42" s="418" t="s">
        <v>12</v>
      </c>
      <c r="C42" s="407"/>
      <c r="D42" s="407"/>
      <c r="E42" s="407"/>
      <c r="F42" s="408"/>
    </row>
    <row r="43" spans="1:6" ht="15.75" customHeight="1" x14ac:dyDescent="0.3">
      <c r="A43" s="6"/>
      <c r="B43" s="418" t="s">
        <v>13</v>
      </c>
      <c r="C43" s="407"/>
      <c r="D43" s="407"/>
      <c r="E43" s="407"/>
      <c r="F43" s="408"/>
    </row>
    <row r="44" spans="1:6" ht="15.75" customHeight="1" x14ac:dyDescent="0.25">
      <c r="A44" s="6"/>
      <c r="B44" s="419" t="s">
        <v>55</v>
      </c>
      <c r="C44" s="407"/>
      <c r="D44" s="407"/>
      <c r="E44" s="407"/>
      <c r="F44" s="408"/>
    </row>
    <row r="45" spans="1:6" ht="15.75" customHeight="1" x14ac:dyDescent="0.3">
      <c r="A45" s="6"/>
      <c r="B45" s="418" t="s">
        <v>22</v>
      </c>
      <c r="C45" s="407"/>
      <c r="D45" s="407"/>
      <c r="E45" s="407"/>
      <c r="F45" s="408"/>
    </row>
    <row r="46" spans="1:6" ht="15.75" customHeight="1" x14ac:dyDescent="0.3">
      <c r="A46" s="420" t="s">
        <v>58</v>
      </c>
      <c r="B46" s="407"/>
      <c r="C46" s="407"/>
      <c r="D46" s="407"/>
      <c r="E46" s="407"/>
      <c r="F46" s="408"/>
    </row>
    <row r="47" spans="1:6" ht="15.75" customHeight="1" x14ac:dyDescent="0.25">
      <c r="A47" s="7" t="s">
        <v>15</v>
      </c>
      <c r="B47" s="421" t="s">
        <v>199</v>
      </c>
      <c r="C47" s="422"/>
      <c r="D47" s="8" t="s">
        <v>16</v>
      </c>
      <c r="E47" s="421">
        <v>3</v>
      </c>
      <c r="F47" s="423"/>
    </row>
    <row r="48" spans="1:6" ht="15.75" customHeight="1" x14ac:dyDescent="0.25">
      <c r="A48" s="7" t="s">
        <v>1</v>
      </c>
      <c r="B48" s="421" t="s">
        <v>82</v>
      </c>
      <c r="C48" s="422"/>
      <c r="D48" s="7" t="s">
        <v>62</v>
      </c>
      <c r="E48" s="424">
        <v>1159</v>
      </c>
      <c r="F48" s="423"/>
    </row>
    <row r="49" spans="1:6" ht="15.75" customHeight="1" x14ac:dyDescent="0.25">
      <c r="A49" s="7" t="s">
        <v>64</v>
      </c>
      <c r="B49" s="426" t="s">
        <v>205</v>
      </c>
      <c r="C49" s="427"/>
      <c r="D49" s="9" t="s">
        <v>63</v>
      </c>
      <c r="E49" s="428" t="s">
        <v>206</v>
      </c>
      <c r="F49" s="429"/>
    </row>
    <row r="50" spans="1:6" ht="15.75" customHeight="1" x14ac:dyDescent="0.25">
      <c r="A50" s="10" t="s">
        <v>0</v>
      </c>
      <c r="B50" s="9" t="s">
        <v>17</v>
      </c>
      <c r="C50" s="9" t="s">
        <v>18</v>
      </c>
      <c r="D50" s="9" t="s">
        <v>11</v>
      </c>
      <c r="E50" s="425" t="s">
        <v>19</v>
      </c>
      <c r="F50" s="408"/>
    </row>
    <row r="51" spans="1:6" ht="15.75" customHeight="1" x14ac:dyDescent="0.25">
      <c r="A51" s="11">
        <v>1</v>
      </c>
      <c r="B51" s="32" t="s">
        <v>5</v>
      </c>
      <c r="C51" s="21">
        <v>19.5</v>
      </c>
      <c r="D51" s="1" t="str">
        <f t="shared" ref="D51:D55" si="2">IF(C51&gt;=18,"A1",IF(C51&gt;=16,"A2",IF(C51&gt;=14,"B1",IF(C51&gt;=12,"B2",IF(C51&gt;=10,"C1",IF(C51&gt;=8,"C2",IF(C51&gt;=6.5,"D","E")))))))</f>
        <v>A1</v>
      </c>
      <c r="E51" s="413" t="s">
        <v>244</v>
      </c>
      <c r="F51" s="414"/>
    </row>
    <row r="52" spans="1:6" ht="15.75" customHeight="1" x14ac:dyDescent="0.25">
      <c r="A52" s="11">
        <v>2</v>
      </c>
      <c r="B52" s="32" t="s">
        <v>6</v>
      </c>
      <c r="C52" s="21">
        <v>17.5</v>
      </c>
      <c r="D52" s="1" t="str">
        <f t="shared" si="2"/>
        <v>A2</v>
      </c>
      <c r="E52" s="415"/>
      <c r="F52" s="414"/>
    </row>
    <row r="53" spans="1:6" ht="15.75" customHeight="1" x14ac:dyDescent="0.25">
      <c r="A53" s="11">
        <v>3</v>
      </c>
      <c r="B53" s="32" t="s">
        <v>7</v>
      </c>
      <c r="C53" s="21">
        <v>16.5</v>
      </c>
      <c r="D53" s="1" t="str">
        <f t="shared" si="2"/>
        <v>A2</v>
      </c>
      <c r="E53" s="415"/>
      <c r="F53" s="414"/>
    </row>
    <row r="54" spans="1:6" ht="15.75" customHeight="1" x14ac:dyDescent="0.25">
      <c r="A54" s="11">
        <v>4</v>
      </c>
      <c r="B54" s="32" t="s">
        <v>8</v>
      </c>
      <c r="C54" s="21">
        <v>20</v>
      </c>
      <c r="D54" s="1" t="str">
        <f t="shared" si="2"/>
        <v>A1</v>
      </c>
      <c r="E54" s="415"/>
      <c r="F54" s="414"/>
    </row>
    <row r="55" spans="1:6" ht="15.75" customHeight="1" x14ac:dyDescent="0.25">
      <c r="A55" s="11">
        <v>5</v>
      </c>
      <c r="B55" s="32" t="s">
        <v>9</v>
      </c>
      <c r="C55" s="21">
        <v>20</v>
      </c>
      <c r="D55" s="1" t="str">
        <f t="shared" si="2"/>
        <v>A1</v>
      </c>
      <c r="E55" s="415"/>
      <c r="F55" s="414"/>
    </row>
    <row r="56" spans="1:6" ht="15.75" customHeight="1" x14ac:dyDescent="0.25">
      <c r="A56" s="6"/>
      <c r="B56" s="1" t="s">
        <v>2</v>
      </c>
      <c r="C56" s="4">
        <f>C51+C52+C53+C54+C55</f>
        <v>93.5</v>
      </c>
      <c r="D56" s="1" t="str">
        <f>IF(C56&gt;=91,"A1",IF(C56&gt;=81,"A2",IF(C56&gt;=71,"B1",IF(C56&gt;=61,"B2",IF(C56&gt;=51,"C1",IF(C56&gt;=41,"C2",IF(C56&gt;=33,"D","E")))))))</f>
        <v>A1</v>
      </c>
      <c r="E56" s="415"/>
      <c r="F56" s="414"/>
    </row>
    <row r="57" spans="1:6" ht="15.75" customHeight="1" x14ac:dyDescent="0.25">
      <c r="A57" s="6"/>
      <c r="B57" s="32" t="s">
        <v>249</v>
      </c>
      <c r="C57" s="33">
        <f>(C56/100)*100</f>
        <v>93.5</v>
      </c>
      <c r="D57" s="1" t="str">
        <f>IF(C57&gt;=91,"A1",IF(C57&gt;=81,"A2",IF(C57&gt;=71,"B1",IF(C57&gt;=61,"B2",IF(C57&gt;=51,"C1",IF(C57&gt;=41,"C2",IF(C57&gt;=33,"D","E")))))))</f>
        <v>A1</v>
      </c>
      <c r="E57" s="416"/>
      <c r="F57" s="417"/>
    </row>
    <row r="58" spans="1:6" ht="15.75" customHeight="1" x14ac:dyDescent="0.2">
      <c r="A58" s="403" t="s">
        <v>415</v>
      </c>
      <c r="B58" s="405" t="s">
        <v>200</v>
      </c>
      <c r="C58" s="406"/>
      <c r="D58" s="405" t="s">
        <v>20</v>
      </c>
      <c r="E58" s="409"/>
      <c r="F58" s="406"/>
    </row>
    <row r="59" spans="1:6" ht="15.75" customHeight="1" x14ac:dyDescent="0.2">
      <c r="A59" s="404"/>
      <c r="B59" s="407"/>
      <c r="C59" s="408"/>
      <c r="D59" s="407"/>
      <c r="E59" s="407"/>
      <c r="F59" s="408"/>
    </row>
    <row r="61" spans="1:6" ht="15.75" customHeight="1" x14ac:dyDescent="0.3">
      <c r="A61" s="5"/>
      <c r="B61" s="410" t="s">
        <v>54</v>
      </c>
      <c r="C61" s="411"/>
      <c r="D61" s="411"/>
      <c r="E61" s="411"/>
      <c r="F61" s="412"/>
    </row>
    <row r="62" spans="1:6" ht="15.75" customHeight="1" x14ac:dyDescent="0.3">
      <c r="A62" s="6"/>
      <c r="B62" s="418" t="s">
        <v>12</v>
      </c>
      <c r="C62" s="407"/>
      <c r="D62" s="407"/>
      <c r="E62" s="407"/>
      <c r="F62" s="408"/>
    </row>
    <row r="63" spans="1:6" ht="15.75" customHeight="1" x14ac:dyDescent="0.3">
      <c r="A63" s="6"/>
      <c r="B63" s="418" t="s">
        <v>13</v>
      </c>
      <c r="C63" s="407"/>
      <c r="D63" s="407"/>
      <c r="E63" s="407"/>
      <c r="F63" s="408"/>
    </row>
    <row r="64" spans="1:6" ht="15.75" customHeight="1" x14ac:dyDescent="0.25">
      <c r="A64" s="6"/>
      <c r="B64" s="419" t="s">
        <v>55</v>
      </c>
      <c r="C64" s="407"/>
      <c r="D64" s="407"/>
      <c r="E64" s="407"/>
      <c r="F64" s="408"/>
    </row>
    <row r="65" spans="1:6" ht="15.75" customHeight="1" x14ac:dyDescent="0.3">
      <c r="A65" s="6"/>
      <c r="B65" s="418" t="s">
        <v>22</v>
      </c>
      <c r="C65" s="407"/>
      <c r="D65" s="407"/>
      <c r="E65" s="407"/>
      <c r="F65" s="408"/>
    </row>
    <row r="66" spans="1:6" ht="15.75" customHeight="1" x14ac:dyDescent="0.3">
      <c r="A66" s="420" t="s">
        <v>58</v>
      </c>
      <c r="B66" s="407"/>
      <c r="C66" s="407"/>
      <c r="D66" s="407"/>
      <c r="E66" s="407"/>
      <c r="F66" s="408"/>
    </row>
    <row r="67" spans="1:6" ht="15.75" customHeight="1" x14ac:dyDescent="0.25">
      <c r="A67" s="7" t="s">
        <v>15</v>
      </c>
      <c r="B67" s="421" t="s">
        <v>199</v>
      </c>
      <c r="C67" s="422"/>
      <c r="D67" s="8" t="s">
        <v>16</v>
      </c>
      <c r="E67" s="421">
        <v>4</v>
      </c>
      <c r="F67" s="423"/>
    </row>
    <row r="68" spans="1:6" ht="15.75" customHeight="1" x14ac:dyDescent="0.25">
      <c r="A68" s="7" t="s">
        <v>1</v>
      </c>
      <c r="B68" s="421" t="s">
        <v>89</v>
      </c>
      <c r="C68" s="422"/>
      <c r="D68" s="7" t="s">
        <v>62</v>
      </c>
      <c r="E68" s="424">
        <v>1334</v>
      </c>
      <c r="F68" s="423"/>
    </row>
    <row r="69" spans="1:6" ht="15.75" customHeight="1" x14ac:dyDescent="0.25">
      <c r="A69" s="7" t="s">
        <v>64</v>
      </c>
      <c r="B69" s="426" t="s">
        <v>207</v>
      </c>
      <c r="C69" s="427"/>
      <c r="D69" s="9" t="s">
        <v>63</v>
      </c>
      <c r="E69" s="428" t="s">
        <v>208</v>
      </c>
      <c r="F69" s="429"/>
    </row>
    <row r="70" spans="1:6" ht="15.75" customHeight="1" x14ac:dyDescent="0.25">
      <c r="A70" s="10" t="s">
        <v>0</v>
      </c>
      <c r="B70" s="9" t="s">
        <v>17</v>
      </c>
      <c r="C70" s="9" t="s">
        <v>18</v>
      </c>
      <c r="D70" s="9" t="s">
        <v>11</v>
      </c>
      <c r="E70" s="425" t="s">
        <v>19</v>
      </c>
      <c r="F70" s="408"/>
    </row>
    <row r="71" spans="1:6" ht="15.75" customHeight="1" x14ac:dyDescent="0.25">
      <c r="A71" s="11">
        <v>1</v>
      </c>
      <c r="B71" s="32" t="s">
        <v>5</v>
      </c>
      <c r="C71" s="21">
        <v>16.5</v>
      </c>
      <c r="D71" s="1" t="str">
        <f t="shared" ref="D71:D75" si="3">IF(C71&gt;=18,"A1",IF(C71&gt;=16,"A2",IF(C71&gt;=14,"B1",IF(C71&gt;=12,"B2",IF(C71&gt;=10,"C1",IF(C71&gt;=8,"C2",IF(C71&gt;=6.5,"D","E")))))))</f>
        <v>A2</v>
      </c>
      <c r="E71" s="430" t="s">
        <v>244</v>
      </c>
      <c r="F71" s="431"/>
    </row>
    <row r="72" spans="1:6" ht="15.75" customHeight="1" x14ac:dyDescent="0.25">
      <c r="A72" s="11">
        <v>2</v>
      </c>
      <c r="B72" s="32" t="s">
        <v>6</v>
      </c>
      <c r="C72" s="21">
        <v>20</v>
      </c>
      <c r="D72" s="1" t="str">
        <f t="shared" si="3"/>
        <v>A1</v>
      </c>
      <c r="E72" s="432"/>
      <c r="F72" s="433"/>
    </row>
    <row r="73" spans="1:6" ht="15.75" customHeight="1" x14ac:dyDescent="0.25">
      <c r="A73" s="11">
        <v>3</v>
      </c>
      <c r="B73" s="32" t="s">
        <v>7</v>
      </c>
      <c r="C73" s="21">
        <v>18</v>
      </c>
      <c r="D73" s="1" t="str">
        <f t="shared" si="3"/>
        <v>A1</v>
      </c>
      <c r="E73" s="432"/>
      <c r="F73" s="433"/>
    </row>
    <row r="74" spans="1:6" ht="15.75" customHeight="1" x14ac:dyDescent="0.25">
      <c r="A74" s="11">
        <v>4</v>
      </c>
      <c r="B74" s="32" t="s">
        <v>8</v>
      </c>
      <c r="C74" s="21">
        <v>19.5</v>
      </c>
      <c r="D74" s="1" t="str">
        <f t="shared" si="3"/>
        <v>A1</v>
      </c>
      <c r="E74" s="432"/>
      <c r="F74" s="433"/>
    </row>
    <row r="75" spans="1:6" ht="15.75" customHeight="1" x14ac:dyDescent="0.25">
      <c r="A75" s="11">
        <v>5</v>
      </c>
      <c r="B75" s="32" t="s">
        <v>9</v>
      </c>
      <c r="C75" s="21">
        <v>17.5</v>
      </c>
      <c r="D75" s="1" t="str">
        <f t="shared" si="3"/>
        <v>A2</v>
      </c>
      <c r="E75" s="432"/>
      <c r="F75" s="433"/>
    </row>
    <row r="76" spans="1:6" ht="15.75" customHeight="1" x14ac:dyDescent="0.25">
      <c r="A76" s="6"/>
      <c r="B76" s="1" t="s">
        <v>2</v>
      </c>
      <c r="C76" s="4">
        <f>C71+C72+C73+C74+C75</f>
        <v>91.5</v>
      </c>
      <c r="D76" s="1" t="str">
        <f>IF(C76&gt;=91,"A1",IF(C76&gt;=81,"A2",IF(C76&gt;=71,"B1",IF(C76&gt;=61,"B2",IF(C76&gt;=51,"C1",IF(C76&gt;=41,"C2",IF(C76&gt;=33,"D","E")))))))</f>
        <v>A1</v>
      </c>
      <c r="E76" s="432"/>
      <c r="F76" s="433"/>
    </row>
    <row r="77" spans="1:6" ht="15.75" customHeight="1" x14ac:dyDescent="0.25">
      <c r="A77" s="6"/>
      <c r="B77" s="32" t="s">
        <v>249</v>
      </c>
      <c r="C77" s="33">
        <f>(C76/100)*100</f>
        <v>91.5</v>
      </c>
      <c r="D77" s="1" t="str">
        <f>IF(C77&gt;=91,"A1",IF(C77&gt;=81,"A2",IF(C77&gt;=71,"B1",IF(C77&gt;=61,"B2",IF(C77&gt;=51,"C1",IF(C77&gt;=41,"C2",IF(C77&gt;=33,"D","E")))))))</f>
        <v>A1</v>
      </c>
      <c r="E77" s="434"/>
      <c r="F77" s="435"/>
    </row>
    <row r="78" spans="1:6" ht="15.75" customHeight="1" x14ac:dyDescent="0.2">
      <c r="A78" s="403" t="s">
        <v>415</v>
      </c>
      <c r="B78" s="405" t="s">
        <v>200</v>
      </c>
      <c r="C78" s="406"/>
      <c r="D78" s="405" t="s">
        <v>20</v>
      </c>
      <c r="E78" s="409"/>
      <c r="F78" s="406"/>
    </row>
    <row r="79" spans="1:6" ht="15.75" customHeight="1" x14ac:dyDescent="0.2">
      <c r="A79" s="404"/>
      <c r="B79" s="407"/>
      <c r="C79" s="408"/>
      <c r="D79" s="407"/>
      <c r="E79" s="407"/>
      <c r="F79" s="408"/>
    </row>
    <row r="81" spans="1:6" ht="15.75" customHeight="1" x14ac:dyDescent="0.3">
      <c r="A81" s="5"/>
      <c r="B81" s="410" t="s">
        <v>54</v>
      </c>
      <c r="C81" s="411"/>
      <c r="D81" s="411"/>
      <c r="E81" s="411"/>
      <c r="F81" s="412"/>
    </row>
    <row r="82" spans="1:6" ht="15.75" customHeight="1" x14ac:dyDescent="0.3">
      <c r="A82" s="6"/>
      <c r="B82" s="418" t="s">
        <v>12</v>
      </c>
      <c r="C82" s="407"/>
      <c r="D82" s="407"/>
      <c r="E82" s="407"/>
      <c r="F82" s="408"/>
    </row>
    <row r="83" spans="1:6" ht="15.75" customHeight="1" x14ac:dyDescent="0.3">
      <c r="A83" s="6"/>
      <c r="B83" s="418" t="s">
        <v>13</v>
      </c>
      <c r="C83" s="407"/>
      <c r="D83" s="407"/>
      <c r="E83" s="407"/>
      <c r="F83" s="408"/>
    </row>
    <row r="84" spans="1:6" ht="15.75" customHeight="1" x14ac:dyDescent="0.25">
      <c r="A84" s="6"/>
      <c r="B84" s="419" t="s">
        <v>55</v>
      </c>
      <c r="C84" s="407"/>
      <c r="D84" s="407"/>
      <c r="E84" s="407"/>
      <c r="F84" s="408"/>
    </row>
    <row r="85" spans="1:6" ht="15.75" customHeight="1" x14ac:dyDescent="0.3">
      <c r="A85" s="6"/>
      <c r="B85" s="418" t="s">
        <v>22</v>
      </c>
      <c r="C85" s="407"/>
      <c r="D85" s="407"/>
      <c r="E85" s="407"/>
      <c r="F85" s="408"/>
    </row>
    <row r="86" spans="1:6" ht="15.75" customHeight="1" x14ac:dyDescent="0.3">
      <c r="A86" s="420" t="s">
        <v>58</v>
      </c>
      <c r="B86" s="407"/>
      <c r="C86" s="407"/>
      <c r="D86" s="407"/>
      <c r="E86" s="407"/>
      <c r="F86" s="408"/>
    </row>
    <row r="87" spans="1:6" ht="15.75" customHeight="1" x14ac:dyDescent="0.25">
      <c r="A87" s="7" t="s">
        <v>15</v>
      </c>
      <c r="B87" s="421" t="s">
        <v>199</v>
      </c>
      <c r="C87" s="422"/>
      <c r="D87" s="8" t="s">
        <v>16</v>
      </c>
      <c r="E87" s="421">
        <v>5</v>
      </c>
      <c r="F87" s="423"/>
    </row>
    <row r="88" spans="1:6" ht="15.75" customHeight="1" x14ac:dyDescent="0.25">
      <c r="A88" s="7" t="s">
        <v>1</v>
      </c>
      <c r="B88" s="421" t="s">
        <v>95</v>
      </c>
      <c r="C88" s="422"/>
      <c r="D88" s="7" t="s">
        <v>62</v>
      </c>
      <c r="E88" s="424">
        <v>1131</v>
      </c>
      <c r="F88" s="423"/>
    </row>
    <row r="89" spans="1:6" ht="15.75" customHeight="1" x14ac:dyDescent="0.25">
      <c r="A89" s="7" t="s">
        <v>64</v>
      </c>
      <c r="B89" s="426" t="s">
        <v>209</v>
      </c>
      <c r="C89" s="427"/>
      <c r="D89" s="9" t="s">
        <v>63</v>
      </c>
      <c r="E89" s="428" t="s">
        <v>210</v>
      </c>
      <c r="F89" s="429"/>
    </row>
    <row r="90" spans="1:6" ht="15.75" customHeight="1" x14ac:dyDescent="0.25">
      <c r="A90" s="10" t="s">
        <v>0</v>
      </c>
      <c r="B90" s="9" t="s">
        <v>17</v>
      </c>
      <c r="C90" s="9" t="s">
        <v>18</v>
      </c>
      <c r="D90" s="9" t="s">
        <v>11</v>
      </c>
      <c r="E90" s="425" t="s">
        <v>19</v>
      </c>
      <c r="F90" s="408"/>
    </row>
    <row r="91" spans="1:6" ht="15.75" customHeight="1" x14ac:dyDescent="0.25">
      <c r="A91" s="11">
        <v>1</v>
      </c>
      <c r="B91" s="32" t="s">
        <v>5</v>
      </c>
      <c r="C91" s="21">
        <v>19.5</v>
      </c>
      <c r="D91" s="1" t="str">
        <f t="shared" ref="D91:D95" si="4">IF(C91&gt;=18,"A1",IF(C91&gt;=16,"A2",IF(C91&gt;=14,"B1",IF(C91&gt;=12,"B2",IF(C91&gt;=10,"C1",IF(C91&gt;=8,"C2",IF(C91&gt;=6.5,"D","E")))))))</f>
        <v>A1</v>
      </c>
      <c r="E91" s="413" t="s">
        <v>245</v>
      </c>
      <c r="F91" s="436"/>
    </row>
    <row r="92" spans="1:6" ht="15.75" customHeight="1" x14ac:dyDescent="0.25">
      <c r="A92" s="11">
        <v>2</v>
      </c>
      <c r="B92" s="32" t="s">
        <v>6</v>
      </c>
      <c r="C92" s="21">
        <v>19</v>
      </c>
      <c r="D92" s="1" t="str">
        <f t="shared" si="4"/>
        <v>A1</v>
      </c>
      <c r="E92" s="437"/>
      <c r="F92" s="436"/>
    </row>
    <row r="93" spans="1:6" ht="15.75" customHeight="1" x14ac:dyDescent="0.25">
      <c r="A93" s="11">
        <v>3</v>
      </c>
      <c r="B93" s="32" t="s">
        <v>7</v>
      </c>
      <c r="C93" s="21">
        <v>17.5</v>
      </c>
      <c r="D93" s="1" t="str">
        <f t="shared" si="4"/>
        <v>A2</v>
      </c>
      <c r="E93" s="437"/>
      <c r="F93" s="436"/>
    </row>
    <row r="94" spans="1:6" ht="15.75" customHeight="1" x14ac:dyDescent="0.25">
      <c r="A94" s="11">
        <v>4</v>
      </c>
      <c r="B94" s="32" t="s">
        <v>8</v>
      </c>
      <c r="C94" s="21">
        <v>20</v>
      </c>
      <c r="D94" s="1" t="str">
        <f t="shared" si="4"/>
        <v>A1</v>
      </c>
      <c r="E94" s="437"/>
      <c r="F94" s="436"/>
    </row>
    <row r="95" spans="1:6" ht="15.75" customHeight="1" x14ac:dyDescent="0.25">
      <c r="A95" s="11">
        <v>5</v>
      </c>
      <c r="B95" s="32" t="s">
        <v>9</v>
      </c>
      <c r="C95" s="21">
        <v>20</v>
      </c>
      <c r="D95" s="1" t="str">
        <f t="shared" si="4"/>
        <v>A1</v>
      </c>
      <c r="E95" s="437"/>
      <c r="F95" s="436"/>
    </row>
    <row r="96" spans="1:6" ht="15.75" customHeight="1" x14ac:dyDescent="0.25">
      <c r="A96" s="6"/>
      <c r="B96" s="1" t="s">
        <v>2</v>
      </c>
      <c r="C96" s="4">
        <f>C91+C92+C93+C94+C95</f>
        <v>96</v>
      </c>
      <c r="D96" s="1" t="str">
        <f>IF(C96&gt;=91,"A1",IF(C96&gt;=81,"A2",IF(C96&gt;=71,"B1",IF(C96&gt;=61,"B2",IF(C96&gt;=51,"C1",IF(C96&gt;=41,"C2",IF(C96&gt;=33,"D","E")))))))</f>
        <v>A1</v>
      </c>
      <c r="E96" s="437"/>
      <c r="F96" s="436"/>
    </row>
    <row r="97" spans="1:6" ht="15.75" customHeight="1" x14ac:dyDescent="0.25">
      <c r="A97" s="6"/>
      <c r="B97" s="32" t="s">
        <v>249</v>
      </c>
      <c r="C97" s="33">
        <f>(C96/100)*100</f>
        <v>96</v>
      </c>
      <c r="D97" s="1" t="str">
        <f>IF(C97&gt;=91,"A1",IF(C97&gt;=81,"A2",IF(C97&gt;=71,"B1",IF(C97&gt;=61,"B2",IF(C97&gt;=51,"C1",IF(C97&gt;=41,"C2",IF(C97&gt;=33,"D","E")))))))</f>
        <v>A1</v>
      </c>
      <c r="E97" s="438"/>
      <c r="F97" s="439"/>
    </row>
    <row r="98" spans="1:6" ht="15.75" customHeight="1" x14ac:dyDescent="0.2">
      <c r="A98" s="403" t="s">
        <v>415</v>
      </c>
      <c r="B98" s="405" t="s">
        <v>200</v>
      </c>
      <c r="C98" s="406"/>
      <c r="D98" s="405" t="s">
        <v>20</v>
      </c>
      <c r="E98" s="409"/>
      <c r="F98" s="406"/>
    </row>
    <row r="99" spans="1:6" ht="15.75" customHeight="1" x14ac:dyDescent="0.2">
      <c r="A99" s="404"/>
      <c r="B99" s="407"/>
      <c r="C99" s="408"/>
      <c r="D99" s="407"/>
      <c r="E99" s="407"/>
      <c r="F99" s="408"/>
    </row>
    <row r="101" spans="1:6" ht="15.75" customHeight="1" x14ac:dyDescent="0.3">
      <c r="A101" s="5"/>
      <c r="B101" s="410" t="s">
        <v>54</v>
      </c>
      <c r="C101" s="411"/>
      <c r="D101" s="411"/>
      <c r="E101" s="411"/>
      <c r="F101" s="412"/>
    </row>
    <row r="102" spans="1:6" ht="15.75" customHeight="1" x14ac:dyDescent="0.3">
      <c r="A102" s="6"/>
      <c r="B102" s="418" t="s">
        <v>12</v>
      </c>
      <c r="C102" s="407"/>
      <c r="D102" s="407"/>
      <c r="E102" s="407"/>
      <c r="F102" s="408"/>
    </row>
    <row r="103" spans="1:6" ht="15.75" customHeight="1" x14ac:dyDescent="0.3">
      <c r="A103" s="6"/>
      <c r="B103" s="418" t="s">
        <v>13</v>
      </c>
      <c r="C103" s="407"/>
      <c r="D103" s="407"/>
      <c r="E103" s="407"/>
      <c r="F103" s="408"/>
    </row>
    <row r="104" spans="1:6" ht="15.75" customHeight="1" x14ac:dyDescent="0.25">
      <c r="A104" s="6"/>
      <c r="B104" s="419" t="s">
        <v>55</v>
      </c>
      <c r="C104" s="407"/>
      <c r="D104" s="407"/>
      <c r="E104" s="407"/>
      <c r="F104" s="408"/>
    </row>
    <row r="105" spans="1:6" ht="15.75" customHeight="1" x14ac:dyDescent="0.3">
      <c r="A105" s="6"/>
      <c r="B105" s="418" t="s">
        <v>22</v>
      </c>
      <c r="C105" s="407"/>
      <c r="D105" s="407"/>
      <c r="E105" s="407"/>
      <c r="F105" s="408"/>
    </row>
    <row r="106" spans="1:6" ht="15.75" customHeight="1" x14ac:dyDescent="0.3">
      <c r="A106" s="420" t="s">
        <v>58</v>
      </c>
      <c r="B106" s="407"/>
      <c r="C106" s="407"/>
      <c r="D106" s="407"/>
      <c r="E106" s="407"/>
      <c r="F106" s="408"/>
    </row>
    <row r="107" spans="1:6" ht="15.75" customHeight="1" x14ac:dyDescent="0.25">
      <c r="A107" s="7" t="s">
        <v>15</v>
      </c>
      <c r="B107" s="421" t="s">
        <v>199</v>
      </c>
      <c r="C107" s="422"/>
      <c r="D107" s="8" t="s">
        <v>16</v>
      </c>
      <c r="E107" s="421">
        <v>6</v>
      </c>
      <c r="F107" s="423"/>
    </row>
    <row r="108" spans="1:6" ht="15.75" customHeight="1" x14ac:dyDescent="0.25">
      <c r="A108" s="7" t="s">
        <v>1</v>
      </c>
      <c r="B108" s="421" t="s">
        <v>101</v>
      </c>
      <c r="C108" s="422"/>
      <c r="D108" s="7" t="s">
        <v>62</v>
      </c>
      <c r="E108" s="424">
        <v>1254</v>
      </c>
      <c r="F108" s="423"/>
    </row>
    <row r="109" spans="1:6" ht="15.75" customHeight="1" x14ac:dyDescent="0.25">
      <c r="A109" s="7" t="s">
        <v>64</v>
      </c>
      <c r="B109" s="426" t="s">
        <v>211</v>
      </c>
      <c r="C109" s="427"/>
      <c r="D109" s="9" t="s">
        <v>63</v>
      </c>
      <c r="E109" s="428" t="s">
        <v>212</v>
      </c>
      <c r="F109" s="429"/>
    </row>
    <row r="110" spans="1:6" ht="15.75" customHeight="1" x14ac:dyDescent="0.25">
      <c r="A110" s="10" t="s">
        <v>0</v>
      </c>
      <c r="B110" s="9" t="s">
        <v>17</v>
      </c>
      <c r="C110" s="9" t="s">
        <v>18</v>
      </c>
      <c r="D110" s="9" t="s">
        <v>11</v>
      </c>
      <c r="E110" s="425" t="s">
        <v>19</v>
      </c>
      <c r="F110" s="408"/>
    </row>
    <row r="111" spans="1:6" ht="15.75" customHeight="1" x14ac:dyDescent="0.25">
      <c r="A111" s="11">
        <v>1</v>
      </c>
      <c r="B111" s="32" t="s">
        <v>5</v>
      </c>
      <c r="C111" s="21">
        <v>18.5</v>
      </c>
      <c r="D111" s="1" t="str">
        <f t="shared" ref="D111:D115" si="5">IF(C111&gt;=18,"A1",IF(C111&gt;=16,"A2",IF(C111&gt;=14,"B1",IF(C111&gt;=12,"B2",IF(C111&gt;=10,"C1",IF(C111&gt;=8,"C2",IF(C111&gt;=6.5,"D","E")))))))</f>
        <v>A1</v>
      </c>
      <c r="E111" s="413" t="s">
        <v>243</v>
      </c>
      <c r="F111" s="414"/>
    </row>
    <row r="112" spans="1:6" ht="15.75" customHeight="1" x14ac:dyDescent="0.25">
      <c r="A112" s="11">
        <v>2</v>
      </c>
      <c r="B112" s="32" t="s">
        <v>6</v>
      </c>
      <c r="C112" s="21">
        <v>20</v>
      </c>
      <c r="D112" s="1" t="str">
        <f t="shared" si="5"/>
        <v>A1</v>
      </c>
      <c r="E112" s="415"/>
      <c r="F112" s="414"/>
    </row>
    <row r="113" spans="1:6" ht="15.75" customHeight="1" x14ac:dyDescent="0.25">
      <c r="A113" s="11">
        <v>3</v>
      </c>
      <c r="B113" s="32" t="s">
        <v>7</v>
      </c>
      <c r="C113" s="21">
        <v>14.5</v>
      </c>
      <c r="D113" s="1" t="str">
        <f t="shared" si="5"/>
        <v>B1</v>
      </c>
      <c r="E113" s="415"/>
      <c r="F113" s="414"/>
    </row>
    <row r="114" spans="1:6" ht="15.75" customHeight="1" x14ac:dyDescent="0.25">
      <c r="A114" s="11">
        <v>4</v>
      </c>
      <c r="B114" s="32" t="s">
        <v>8</v>
      </c>
      <c r="C114" s="21">
        <v>18</v>
      </c>
      <c r="D114" s="1" t="str">
        <f t="shared" si="5"/>
        <v>A1</v>
      </c>
      <c r="E114" s="415"/>
      <c r="F114" s="414"/>
    </row>
    <row r="115" spans="1:6" ht="15.75" customHeight="1" x14ac:dyDescent="0.25">
      <c r="A115" s="11">
        <v>5</v>
      </c>
      <c r="B115" s="32" t="s">
        <v>9</v>
      </c>
      <c r="C115" s="21">
        <v>17.5</v>
      </c>
      <c r="D115" s="1" t="str">
        <f t="shared" si="5"/>
        <v>A2</v>
      </c>
      <c r="E115" s="415"/>
      <c r="F115" s="414"/>
    </row>
    <row r="116" spans="1:6" ht="15.75" customHeight="1" x14ac:dyDescent="0.25">
      <c r="A116" s="6"/>
      <c r="B116" s="1" t="s">
        <v>2</v>
      </c>
      <c r="C116" s="4">
        <f>C111+C112+C113+C114+C115</f>
        <v>88.5</v>
      </c>
      <c r="D116" s="1" t="str">
        <f>IF(C116&gt;=91,"A1",IF(C116&gt;=81,"A2",IF(C116&gt;=71,"B1",IF(C116&gt;=61,"B2",IF(C116&gt;=51,"C1",IF(C116&gt;=41,"C2",IF(C116&gt;=33,"D","E")))))))</f>
        <v>A2</v>
      </c>
      <c r="E116" s="415"/>
      <c r="F116" s="414"/>
    </row>
    <row r="117" spans="1:6" ht="15.75" customHeight="1" x14ac:dyDescent="0.25">
      <c r="A117" s="6"/>
      <c r="B117" s="32" t="s">
        <v>249</v>
      </c>
      <c r="C117" s="33">
        <f>(C116/100)*100</f>
        <v>88.5</v>
      </c>
      <c r="D117" s="1" t="str">
        <f>IF(C117&gt;=91,"A1",IF(C117&gt;=81,"A2",IF(C117&gt;=71,"B1",IF(C117&gt;=61,"B2",IF(C117&gt;=51,"C1",IF(C117&gt;=41,"C2",IF(C117&gt;=33,"D","E")))))))</f>
        <v>A2</v>
      </c>
      <c r="E117" s="416"/>
      <c r="F117" s="417"/>
    </row>
    <row r="118" spans="1:6" ht="15.75" customHeight="1" x14ac:dyDescent="0.2">
      <c r="A118" s="403" t="s">
        <v>415</v>
      </c>
      <c r="B118" s="405" t="s">
        <v>200</v>
      </c>
      <c r="C118" s="406"/>
      <c r="D118" s="405" t="s">
        <v>20</v>
      </c>
      <c r="E118" s="409"/>
      <c r="F118" s="406"/>
    </row>
    <row r="119" spans="1:6" ht="15.75" customHeight="1" x14ac:dyDescent="0.2">
      <c r="A119" s="404"/>
      <c r="B119" s="407"/>
      <c r="C119" s="408"/>
      <c r="D119" s="407"/>
      <c r="E119" s="407"/>
      <c r="F119" s="408"/>
    </row>
    <row r="121" spans="1:6" ht="15.75" customHeight="1" x14ac:dyDescent="0.3">
      <c r="A121" s="5"/>
      <c r="B121" s="410" t="s">
        <v>54</v>
      </c>
      <c r="C121" s="411"/>
      <c r="D121" s="411"/>
      <c r="E121" s="411"/>
      <c r="F121" s="412"/>
    </row>
    <row r="122" spans="1:6" ht="15.75" customHeight="1" x14ac:dyDescent="0.3">
      <c r="A122" s="6"/>
      <c r="B122" s="418" t="s">
        <v>12</v>
      </c>
      <c r="C122" s="407"/>
      <c r="D122" s="407"/>
      <c r="E122" s="407"/>
      <c r="F122" s="408"/>
    </row>
    <row r="123" spans="1:6" ht="15.75" customHeight="1" x14ac:dyDescent="0.3">
      <c r="A123" s="6"/>
      <c r="B123" s="418" t="s">
        <v>13</v>
      </c>
      <c r="C123" s="407"/>
      <c r="D123" s="407"/>
      <c r="E123" s="407"/>
      <c r="F123" s="408"/>
    </row>
    <row r="124" spans="1:6" ht="15.75" customHeight="1" x14ac:dyDescent="0.25">
      <c r="A124" s="6"/>
      <c r="B124" s="419" t="s">
        <v>55</v>
      </c>
      <c r="C124" s="407"/>
      <c r="D124" s="407"/>
      <c r="E124" s="407"/>
      <c r="F124" s="408"/>
    </row>
    <row r="125" spans="1:6" ht="15.75" customHeight="1" x14ac:dyDescent="0.3">
      <c r="A125" s="6"/>
      <c r="B125" s="418" t="s">
        <v>22</v>
      </c>
      <c r="C125" s="407"/>
      <c r="D125" s="407"/>
      <c r="E125" s="407"/>
      <c r="F125" s="408"/>
    </row>
    <row r="126" spans="1:6" ht="15.75" customHeight="1" x14ac:dyDescent="0.3">
      <c r="A126" s="420" t="s">
        <v>58</v>
      </c>
      <c r="B126" s="407"/>
      <c r="C126" s="407"/>
      <c r="D126" s="407"/>
      <c r="E126" s="407"/>
      <c r="F126" s="408"/>
    </row>
    <row r="127" spans="1:6" ht="15.75" customHeight="1" x14ac:dyDescent="0.25">
      <c r="A127" s="7" t="s">
        <v>15</v>
      </c>
      <c r="B127" s="421" t="s">
        <v>199</v>
      </c>
      <c r="C127" s="422"/>
      <c r="D127" s="8" t="s">
        <v>16</v>
      </c>
      <c r="E127" s="421">
        <v>7</v>
      </c>
      <c r="F127" s="423"/>
    </row>
    <row r="128" spans="1:6" ht="15.75" customHeight="1" x14ac:dyDescent="0.25">
      <c r="A128" s="7" t="s">
        <v>1</v>
      </c>
      <c r="B128" s="421" t="s">
        <v>109</v>
      </c>
      <c r="C128" s="422"/>
      <c r="D128" s="7" t="s">
        <v>62</v>
      </c>
      <c r="E128" s="424">
        <v>1502</v>
      </c>
      <c r="F128" s="423"/>
    </row>
    <row r="129" spans="1:6" ht="15.75" customHeight="1" x14ac:dyDescent="0.25">
      <c r="A129" s="7" t="s">
        <v>64</v>
      </c>
      <c r="B129" s="426" t="s">
        <v>213</v>
      </c>
      <c r="C129" s="427"/>
      <c r="D129" s="9" t="s">
        <v>63</v>
      </c>
      <c r="E129" s="428" t="s">
        <v>214</v>
      </c>
      <c r="F129" s="429"/>
    </row>
    <row r="130" spans="1:6" ht="15.75" customHeight="1" x14ac:dyDescent="0.25">
      <c r="A130" s="10" t="s">
        <v>0</v>
      </c>
      <c r="B130" s="9" t="s">
        <v>17</v>
      </c>
      <c r="C130" s="9" t="s">
        <v>18</v>
      </c>
      <c r="D130" s="9" t="s">
        <v>11</v>
      </c>
      <c r="E130" s="425" t="s">
        <v>19</v>
      </c>
      <c r="F130" s="408"/>
    </row>
    <row r="131" spans="1:6" ht="15.75" customHeight="1" x14ac:dyDescent="0.25">
      <c r="A131" s="11">
        <v>1</v>
      </c>
      <c r="B131" s="32" t="s">
        <v>5</v>
      </c>
      <c r="C131" s="21">
        <v>10</v>
      </c>
      <c r="D131" s="1" t="str">
        <f t="shared" ref="D131:D135" si="6">IF(C131&gt;=18,"A1",IF(C131&gt;=16,"A2",IF(C131&gt;=14,"B1",IF(C131&gt;=12,"B2",IF(C131&gt;=10,"C1",IF(C131&gt;=8,"C2",IF(C131&gt;=6.5,"D","E")))))))</f>
        <v>C1</v>
      </c>
      <c r="E131" s="413" t="s">
        <v>246</v>
      </c>
      <c r="F131" s="436"/>
    </row>
    <row r="132" spans="1:6" ht="15.75" customHeight="1" x14ac:dyDescent="0.25">
      <c r="A132" s="11">
        <v>2</v>
      </c>
      <c r="B132" s="32" t="s">
        <v>6</v>
      </c>
      <c r="C132" s="21">
        <v>8.5</v>
      </c>
      <c r="D132" s="1" t="str">
        <f t="shared" si="6"/>
        <v>C2</v>
      </c>
      <c r="E132" s="437"/>
      <c r="F132" s="436"/>
    </row>
    <row r="133" spans="1:6" ht="15.75" customHeight="1" x14ac:dyDescent="0.25">
      <c r="A133" s="11">
        <v>3</v>
      </c>
      <c r="B133" s="32" t="s">
        <v>7</v>
      </c>
      <c r="C133" s="21">
        <v>5.5</v>
      </c>
      <c r="D133" s="1" t="str">
        <f t="shared" si="6"/>
        <v>E</v>
      </c>
      <c r="E133" s="437"/>
      <c r="F133" s="436"/>
    </row>
    <row r="134" spans="1:6" ht="15.75" customHeight="1" x14ac:dyDescent="0.25">
      <c r="A134" s="11">
        <v>4</v>
      </c>
      <c r="B134" s="32" t="s">
        <v>8</v>
      </c>
      <c r="C134" s="21">
        <v>11.5</v>
      </c>
      <c r="D134" s="1" t="str">
        <f t="shared" si="6"/>
        <v>C1</v>
      </c>
      <c r="E134" s="437"/>
      <c r="F134" s="436"/>
    </row>
    <row r="135" spans="1:6" ht="15.75" customHeight="1" x14ac:dyDescent="0.25">
      <c r="A135" s="11">
        <v>5</v>
      </c>
      <c r="B135" s="32" t="s">
        <v>9</v>
      </c>
      <c r="C135" s="21">
        <v>12</v>
      </c>
      <c r="D135" s="1" t="str">
        <f t="shared" si="6"/>
        <v>B2</v>
      </c>
      <c r="E135" s="437"/>
      <c r="F135" s="436"/>
    </row>
    <row r="136" spans="1:6" ht="15.75" customHeight="1" x14ac:dyDescent="0.25">
      <c r="A136" s="6"/>
      <c r="B136" s="1" t="s">
        <v>2</v>
      </c>
      <c r="C136" s="4">
        <f>C131+C132+C133+C134+C135</f>
        <v>47.5</v>
      </c>
      <c r="D136" s="1" t="str">
        <f>IF(C136&gt;=91,"A1",IF(C136&gt;=81,"A2",IF(C136&gt;=71,"B1",IF(C136&gt;=61,"B2",IF(C136&gt;=51,"C1",IF(C136&gt;=41,"C2",IF(C136&gt;=33,"D","E")))))))</f>
        <v>C2</v>
      </c>
      <c r="E136" s="437"/>
      <c r="F136" s="436"/>
    </row>
    <row r="137" spans="1:6" ht="15.75" customHeight="1" x14ac:dyDescent="0.25">
      <c r="A137" s="6"/>
      <c r="B137" s="32" t="s">
        <v>249</v>
      </c>
      <c r="C137" s="33">
        <f>(C136/100)*100</f>
        <v>47.5</v>
      </c>
      <c r="D137" s="1" t="str">
        <f>IF(C137&gt;=91,"A1",IF(C137&gt;=81,"A2",IF(C137&gt;=71,"B1",IF(C137&gt;=61,"B2",IF(C137&gt;=51,"C1",IF(C137&gt;=41,"C2",IF(C137&gt;=33,"D","E")))))))</f>
        <v>C2</v>
      </c>
      <c r="E137" s="438"/>
      <c r="F137" s="439"/>
    </row>
    <row r="138" spans="1:6" ht="15.75" customHeight="1" x14ac:dyDescent="0.2">
      <c r="A138" s="403" t="s">
        <v>415</v>
      </c>
      <c r="B138" s="405" t="s">
        <v>200</v>
      </c>
      <c r="C138" s="406"/>
      <c r="D138" s="405" t="s">
        <v>20</v>
      </c>
      <c r="E138" s="409"/>
      <c r="F138" s="406"/>
    </row>
    <row r="139" spans="1:6" ht="15.75" customHeight="1" x14ac:dyDescent="0.2">
      <c r="A139" s="404"/>
      <c r="B139" s="407"/>
      <c r="C139" s="408"/>
      <c r="D139" s="407"/>
      <c r="E139" s="407"/>
      <c r="F139" s="408"/>
    </row>
    <row r="141" spans="1:6" ht="15.75" customHeight="1" x14ac:dyDescent="0.3">
      <c r="A141" s="5"/>
      <c r="B141" s="410" t="s">
        <v>54</v>
      </c>
      <c r="C141" s="411"/>
      <c r="D141" s="411"/>
      <c r="E141" s="411"/>
      <c r="F141" s="412"/>
    </row>
    <row r="142" spans="1:6" ht="15.75" customHeight="1" x14ac:dyDescent="0.3">
      <c r="A142" s="6"/>
      <c r="B142" s="418" t="s">
        <v>12</v>
      </c>
      <c r="C142" s="407"/>
      <c r="D142" s="407"/>
      <c r="E142" s="407"/>
      <c r="F142" s="408"/>
    </row>
    <row r="143" spans="1:6" ht="15.75" customHeight="1" x14ac:dyDescent="0.3">
      <c r="A143" s="6"/>
      <c r="B143" s="418" t="s">
        <v>13</v>
      </c>
      <c r="C143" s="407"/>
      <c r="D143" s="407"/>
      <c r="E143" s="407"/>
      <c r="F143" s="408"/>
    </row>
    <row r="144" spans="1:6" ht="15.75" customHeight="1" x14ac:dyDescent="0.25">
      <c r="A144" s="6"/>
      <c r="B144" s="419" t="s">
        <v>55</v>
      </c>
      <c r="C144" s="407"/>
      <c r="D144" s="407"/>
      <c r="E144" s="407"/>
      <c r="F144" s="408"/>
    </row>
    <row r="145" spans="1:6" ht="15.75" customHeight="1" x14ac:dyDescent="0.3">
      <c r="A145" s="6"/>
      <c r="B145" s="418" t="s">
        <v>22</v>
      </c>
      <c r="C145" s="407"/>
      <c r="D145" s="407"/>
      <c r="E145" s="407"/>
      <c r="F145" s="408"/>
    </row>
    <row r="146" spans="1:6" ht="15.75" customHeight="1" x14ac:dyDescent="0.3">
      <c r="A146" s="420" t="s">
        <v>58</v>
      </c>
      <c r="B146" s="407"/>
      <c r="C146" s="407"/>
      <c r="D146" s="407"/>
      <c r="E146" s="407"/>
      <c r="F146" s="408"/>
    </row>
    <row r="147" spans="1:6" ht="15.75" customHeight="1" x14ac:dyDescent="0.25">
      <c r="A147" s="7" t="s">
        <v>15</v>
      </c>
      <c r="B147" s="421" t="s">
        <v>199</v>
      </c>
      <c r="C147" s="422"/>
      <c r="D147" s="8" t="s">
        <v>16</v>
      </c>
      <c r="E147" s="421">
        <v>8</v>
      </c>
      <c r="F147" s="423"/>
    </row>
    <row r="148" spans="1:6" ht="15.75" customHeight="1" x14ac:dyDescent="0.25">
      <c r="A148" s="7" t="s">
        <v>1</v>
      </c>
      <c r="B148" s="421" t="s">
        <v>116</v>
      </c>
      <c r="C148" s="422"/>
      <c r="D148" s="7" t="s">
        <v>62</v>
      </c>
      <c r="E148" s="424">
        <v>1324</v>
      </c>
      <c r="F148" s="423"/>
    </row>
    <row r="149" spans="1:6" ht="15.75" customHeight="1" x14ac:dyDescent="0.25">
      <c r="A149" s="7" t="s">
        <v>64</v>
      </c>
      <c r="B149" s="426" t="s">
        <v>215</v>
      </c>
      <c r="C149" s="427"/>
      <c r="D149" s="9" t="s">
        <v>63</v>
      </c>
      <c r="E149" s="428" t="s">
        <v>216</v>
      </c>
      <c r="F149" s="429"/>
    </row>
    <row r="150" spans="1:6" ht="15.75" customHeight="1" x14ac:dyDescent="0.25">
      <c r="A150" s="10" t="s">
        <v>0</v>
      </c>
      <c r="B150" s="9" t="s">
        <v>17</v>
      </c>
      <c r="C150" s="9" t="s">
        <v>18</v>
      </c>
      <c r="D150" s="9" t="s">
        <v>11</v>
      </c>
      <c r="E150" s="425" t="s">
        <v>19</v>
      </c>
      <c r="F150" s="408"/>
    </row>
    <row r="151" spans="1:6" ht="15.75" customHeight="1" x14ac:dyDescent="0.25">
      <c r="A151" s="11">
        <v>1</v>
      </c>
      <c r="B151" s="32" t="s">
        <v>5</v>
      </c>
      <c r="C151" s="21">
        <v>18</v>
      </c>
      <c r="D151" s="1" t="str">
        <f t="shared" ref="D151:D155" si="7">IF(C151&gt;=18,"A1",IF(C151&gt;=16,"A2",IF(C151&gt;=14,"B1",IF(C151&gt;=12,"B2",IF(C151&gt;=10,"C1",IF(C151&gt;=8,"C2",IF(C151&gt;=6.5,"D","E")))))))</f>
        <v>A1</v>
      </c>
      <c r="E151" s="413" t="s">
        <v>244</v>
      </c>
      <c r="F151" s="414"/>
    </row>
    <row r="152" spans="1:6" ht="15.75" customHeight="1" x14ac:dyDescent="0.25">
      <c r="A152" s="11">
        <v>2</v>
      </c>
      <c r="B152" s="32" t="s">
        <v>6</v>
      </c>
      <c r="C152" s="21">
        <v>19.5</v>
      </c>
      <c r="D152" s="1" t="str">
        <f t="shared" si="7"/>
        <v>A1</v>
      </c>
      <c r="E152" s="415"/>
      <c r="F152" s="414"/>
    </row>
    <row r="153" spans="1:6" ht="15.75" customHeight="1" x14ac:dyDescent="0.25">
      <c r="A153" s="11">
        <v>3</v>
      </c>
      <c r="B153" s="32" t="s">
        <v>7</v>
      </c>
      <c r="C153" s="21">
        <v>15.5</v>
      </c>
      <c r="D153" s="1" t="str">
        <f t="shared" si="7"/>
        <v>B1</v>
      </c>
      <c r="E153" s="415"/>
      <c r="F153" s="414"/>
    </row>
    <row r="154" spans="1:6" ht="15.75" customHeight="1" x14ac:dyDescent="0.25">
      <c r="A154" s="11">
        <v>4</v>
      </c>
      <c r="B154" s="32" t="s">
        <v>8</v>
      </c>
      <c r="C154" s="21">
        <v>19</v>
      </c>
      <c r="D154" s="1" t="str">
        <f t="shared" si="7"/>
        <v>A1</v>
      </c>
      <c r="E154" s="415"/>
      <c r="F154" s="414"/>
    </row>
    <row r="155" spans="1:6" ht="15.75" customHeight="1" x14ac:dyDescent="0.25">
      <c r="A155" s="11">
        <v>5</v>
      </c>
      <c r="B155" s="32" t="s">
        <v>9</v>
      </c>
      <c r="C155" s="21">
        <v>17.5</v>
      </c>
      <c r="D155" s="1" t="str">
        <f t="shared" si="7"/>
        <v>A2</v>
      </c>
      <c r="E155" s="415"/>
      <c r="F155" s="414"/>
    </row>
    <row r="156" spans="1:6" ht="15.75" customHeight="1" x14ac:dyDescent="0.25">
      <c r="A156" s="6"/>
      <c r="B156" s="1" t="s">
        <v>2</v>
      </c>
      <c r="C156" s="4">
        <f>C151+C152+C153+C154+C155</f>
        <v>89.5</v>
      </c>
      <c r="D156" s="1" t="str">
        <f>IF(C156&gt;=91,"A1",IF(C156&gt;=81,"A2",IF(C156&gt;=71,"B1",IF(C156&gt;=61,"B2",IF(C156&gt;=51,"C1",IF(C156&gt;=41,"C2",IF(C156&gt;=33,"D","E")))))))</f>
        <v>A2</v>
      </c>
      <c r="E156" s="415"/>
      <c r="F156" s="414"/>
    </row>
    <row r="157" spans="1:6" ht="15.75" customHeight="1" x14ac:dyDescent="0.25">
      <c r="A157" s="6"/>
      <c r="B157" s="32" t="s">
        <v>249</v>
      </c>
      <c r="C157" s="33">
        <f>(C156/100)*100</f>
        <v>89.5</v>
      </c>
      <c r="D157" s="1" t="str">
        <f>IF(C157&gt;=91,"A1",IF(C157&gt;=81,"A2",IF(C157&gt;=71,"B1",IF(C157&gt;=61,"B2",IF(C157&gt;=51,"C1",IF(C157&gt;=41,"C2",IF(C157&gt;=33,"D","E")))))))</f>
        <v>A2</v>
      </c>
      <c r="E157" s="416"/>
      <c r="F157" s="417"/>
    </row>
    <row r="158" spans="1:6" ht="15.75" customHeight="1" x14ac:dyDescent="0.2">
      <c r="A158" s="403" t="s">
        <v>415</v>
      </c>
      <c r="B158" s="405" t="s">
        <v>200</v>
      </c>
      <c r="C158" s="406"/>
      <c r="D158" s="405" t="s">
        <v>20</v>
      </c>
      <c r="E158" s="409"/>
      <c r="F158" s="406"/>
    </row>
    <row r="159" spans="1:6" ht="15.75" customHeight="1" x14ac:dyDescent="0.2">
      <c r="A159" s="404"/>
      <c r="B159" s="407"/>
      <c r="C159" s="408"/>
      <c r="D159" s="407"/>
      <c r="E159" s="407"/>
      <c r="F159" s="408"/>
    </row>
    <row r="161" spans="1:6" ht="15.75" customHeight="1" x14ac:dyDescent="0.3">
      <c r="A161" s="5"/>
      <c r="B161" s="410" t="s">
        <v>54</v>
      </c>
      <c r="C161" s="411"/>
      <c r="D161" s="411"/>
      <c r="E161" s="411"/>
      <c r="F161" s="412"/>
    </row>
    <row r="162" spans="1:6" ht="15.75" customHeight="1" x14ac:dyDescent="0.3">
      <c r="A162" s="6"/>
      <c r="B162" s="418" t="s">
        <v>12</v>
      </c>
      <c r="C162" s="407"/>
      <c r="D162" s="407"/>
      <c r="E162" s="407"/>
      <c r="F162" s="408"/>
    </row>
    <row r="163" spans="1:6" ht="15.75" customHeight="1" x14ac:dyDescent="0.3">
      <c r="A163" s="6"/>
      <c r="B163" s="418" t="s">
        <v>13</v>
      </c>
      <c r="C163" s="407"/>
      <c r="D163" s="407"/>
      <c r="E163" s="407"/>
      <c r="F163" s="408"/>
    </row>
    <row r="164" spans="1:6" ht="15.75" customHeight="1" x14ac:dyDescent="0.25">
      <c r="A164" s="6"/>
      <c r="B164" s="419" t="s">
        <v>55</v>
      </c>
      <c r="C164" s="407"/>
      <c r="D164" s="407"/>
      <c r="E164" s="407"/>
      <c r="F164" s="408"/>
    </row>
    <row r="165" spans="1:6" ht="15.75" customHeight="1" x14ac:dyDescent="0.3">
      <c r="A165" s="6"/>
      <c r="B165" s="418" t="s">
        <v>22</v>
      </c>
      <c r="C165" s="407"/>
      <c r="D165" s="407"/>
      <c r="E165" s="407"/>
      <c r="F165" s="408"/>
    </row>
    <row r="166" spans="1:6" ht="15.75" customHeight="1" x14ac:dyDescent="0.3">
      <c r="A166" s="420" t="s">
        <v>58</v>
      </c>
      <c r="B166" s="407"/>
      <c r="C166" s="407"/>
      <c r="D166" s="407"/>
      <c r="E166" s="407"/>
      <c r="F166" s="408"/>
    </row>
    <row r="167" spans="1:6" ht="15.75" customHeight="1" x14ac:dyDescent="0.25">
      <c r="A167" s="7" t="s">
        <v>15</v>
      </c>
      <c r="B167" s="421" t="s">
        <v>199</v>
      </c>
      <c r="C167" s="422"/>
      <c r="D167" s="8" t="s">
        <v>16</v>
      </c>
      <c r="E167" s="421">
        <v>9</v>
      </c>
      <c r="F167" s="423"/>
    </row>
    <row r="168" spans="1:6" ht="15.75" customHeight="1" x14ac:dyDescent="0.25">
      <c r="A168" s="7" t="s">
        <v>1</v>
      </c>
      <c r="B168" s="421" t="s">
        <v>122</v>
      </c>
      <c r="C168" s="422"/>
      <c r="D168" s="7" t="s">
        <v>62</v>
      </c>
      <c r="E168" s="424">
        <v>1350</v>
      </c>
      <c r="F168" s="423"/>
    </row>
    <row r="169" spans="1:6" ht="15.75" customHeight="1" x14ac:dyDescent="0.25">
      <c r="A169" s="7" t="s">
        <v>64</v>
      </c>
      <c r="B169" s="426" t="s">
        <v>217</v>
      </c>
      <c r="C169" s="427"/>
      <c r="D169" s="9" t="s">
        <v>63</v>
      </c>
      <c r="E169" s="428" t="s">
        <v>218</v>
      </c>
      <c r="F169" s="429"/>
    </row>
    <row r="170" spans="1:6" ht="15.75" customHeight="1" x14ac:dyDescent="0.25">
      <c r="A170" s="10" t="s">
        <v>0</v>
      </c>
      <c r="B170" s="9" t="s">
        <v>17</v>
      </c>
      <c r="C170" s="9" t="s">
        <v>18</v>
      </c>
      <c r="D170" s="9" t="s">
        <v>11</v>
      </c>
      <c r="E170" s="425" t="s">
        <v>19</v>
      </c>
      <c r="F170" s="408"/>
    </row>
    <row r="171" spans="1:6" ht="15.75" customHeight="1" x14ac:dyDescent="0.25">
      <c r="A171" s="11">
        <v>1</v>
      </c>
      <c r="B171" s="32" t="s">
        <v>5</v>
      </c>
      <c r="C171" s="21">
        <v>20</v>
      </c>
      <c r="D171" s="1" t="str">
        <f t="shared" ref="D171:D175" si="8">IF(C171&gt;=18,"A1",IF(C171&gt;=16,"A2",IF(C171&gt;=14,"B1",IF(C171&gt;=12,"B2",IF(C171&gt;=10,"C1",IF(C171&gt;=8,"C2",IF(C171&gt;=6.5,"D","E")))))))</f>
        <v>A1</v>
      </c>
      <c r="E171" s="413" t="s">
        <v>245</v>
      </c>
      <c r="F171" s="436"/>
    </row>
    <row r="172" spans="1:6" ht="15.75" customHeight="1" x14ac:dyDescent="0.25">
      <c r="A172" s="11">
        <v>2</v>
      </c>
      <c r="B172" s="32" t="s">
        <v>6</v>
      </c>
      <c r="C172" s="21">
        <v>19.5</v>
      </c>
      <c r="D172" s="1" t="str">
        <f t="shared" si="8"/>
        <v>A1</v>
      </c>
      <c r="E172" s="437"/>
      <c r="F172" s="436"/>
    </row>
    <row r="173" spans="1:6" ht="15.75" customHeight="1" x14ac:dyDescent="0.25">
      <c r="A173" s="11">
        <v>3</v>
      </c>
      <c r="B173" s="32" t="s">
        <v>7</v>
      </c>
      <c r="C173" s="21">
        <v>20</v>
      </c>
      <c r="D173" s="1" t="str">
        <f t="shared" si="8"/>
        <v>A1</v>
      </c>
      <c r="E173" s="437"/>
      <c r="F173" s="436"/>
    </row>
    <row r="174" spans="1:6" ht="15.75" customHeight="1" x14ac:dyDescent="0.25">
      <c r="A174" s="11">
        <v>4</v>
      </c>
      <c r="B174" s="32" t="s">
        <v>8</v>
      </c>
      <c r="C174" s="21">
        <v>19.5</v>
      </c>
      <c r="D174" s="1" t="str">
        <f t="shared" si="8"/>
        <v>A1</v>
      </c>
      <c r="E174" s="437"/>
      <c r="F174" s="436"/>
    </row>
    <row r="175" spans="1:6" ht="15.75" customHeight="1" x14ac:dyDescent="0.25">
      <c r="A175" s="11">
        <v>5</v>
      </c>
      <c r="B175" s="32" t="s">
        <v>9</v>
      </c>
      <c r="C175" s="21">
        <v>19</v>
      </c>
      <c r="D175" s="1" t="str">
        <f t="shared" si="8"/>
        <v>A1</v>
      </c>
      <c r="E175" s="437"/>
      <c r="F175" s="436"/>
    </row>
    <row r="176" spans="1:6" ht="15.75" customHeight="1" x14ac:dyDescent="0.25">
      <c r="A176" s="6"/>
      <c r="B176" s="1" t="s">
        <v>2</v>
      </c>
      <c r="C176" s="4">
        <f>C171+C172+C173+C174+C175</f>
        <v>98</v>
      </c>
      <c r="D176" s="1" t="str">
        <f>IF(C176&gt;=91,"A1",IF(C176&gt;=81,"A2",IF(C176&gt;=71,"B1",IF(C176&gt;=61,"B2",IF(C176&gt;=51,"C1",IF(C176&gt;=41,"C2",IF(C176&gt;=33,"D","E")))))))</f>
        <v>A1</v>
      </c>
      <c r="E176" s="437"/>
      <c r="F176" s="436"/>
    </row>
    <row r="177" spans="1:6" ht="15.75" customHeight="1" x14ac:dyDescent="0.25">
      <c r="A177" s="6"/>
      <c r="B177" s="32" t="s">
        <v>249</v>
      </c>
      <c r="C177" s="33">
        <f>(C176/100)*100</f>
        <v>98</v>
      </c>
      <c r="D177" s="1" t="str">
        <f>IF(C177&gt;=91,"A1",IF(C177&gt;=81,"A2",IF(C177&gt;=71,"B1",IF(C177&gt;=61,"B2",IF(C177&gt;=51,"C1",IF(C177&gt;=41,"C2",IF(C177&gt;=33,"D","E")))))))</f>
        <v>A1</v>
      </c>
      <c r="E177" s="438"/>
      <c r="F177" s="439"/>
    </row>
    <row r="178" spans="1:6" ht="15.75" customHeight="1" x14ac:dyDescent="0.2">
      <c r="A178" s="403" t="s">
        <v>415</v>
      </c>
      <c r="B178" s="405" t="s">
        <v>200</v>
      </c>
      <c r="C178" s="406"/>
      <c r="D178" s="405" t="s">
        <v>20</v>
      </c>
      <c r="E178" s="409"/>
      <c r="F178" s="406"/>
    </row>
    <row r="179" spans="1:6" ht="15.75" customHeight="1" x14ac:dyDescent="0.2">
      <c r="A179" s="404"/>
      <c r="B179" s="407"/>
      <c r="C179" s="408"/>
      <c r="D179" s="407"/>
      <c r="E179" s="407"/>
      <c r="F179" s="408"/>
    </row>
    <row r="181" spans="1:6" ht="15.75" customHeight="1" x14ac:dyDescent="0.3">
      <c r="A181" s="5"/>
      <c r="B181" s="410" t="s">
        <v>54</v>
      </c>
      <c r="C181" s="411"/>
      <c r="D181" s="411"/>
      <c r="E181" s="411"/>
      <c r="F181" s="412"/>
    </row>
    <row r="182" spans="1:6" ht="15.75" customHeight="1" x14ac:dyDescent="0.3">
      <c r="A182" s="6"/>
      <c r="B182" s="418" t="s">
        <v>12</v>
      </c>
      <c r="C182" s="407"/>
      <c r="D182" s="407"/>
      <c r="E182" s="407"/>
      <c r="F182" s="408"/>
    </row>
    <row r="183" spans="1:6" ht="15.75" customHeight="1" x14ac:dyDescent="0.3">
      <c r="A183" s="6"/>
      <c r="B183" s="418" t="s">
        <v>13</v>
      </c>
      <c r="C183" s="407"/>
      <c r="D183" s="407"/>
      <c r="E183" s="407"/>
      <c r="F183" s="408"/>
    </row>
    <row r="184" spans="1:6" ht="15.75" customHeight="1" x14ac:dyDescent="0.25">
      <c r="A184" s="6"/>
      <c r="B184" s="419" t="s">
        <v>55</v>
      </c>
      <c r="C184" s="407"/>
      <c r="D184" s="407"/>
      <c r="E184" s="407"/>
      <c r="F184" s="408"/>
    </row>
    <row r="185" spans="1:6" ht="15.75" customHeight="1" x14ac:dyDescent="0.3">
      <c r="A185" s="6"/>
      <c r="B185" s="418" t="s">
        <v>22</v>
      </c>
      <c r="C185" s="407"/>
      <c r="D185" s="407"/>
      <c r="E185" s="407"/>
      <c r="F185" s="408"/>
    </row>
    <row r="186" spans="1:6" ht="15.75" customHeight="1" x14ac:dyDescent="0.3">
      <c r="A186" s="420" t="s">
        <v>58</v>
      </c>
      <c r="B186" s="407"/>
      <c r="C186" s="407"/>
      <c r="D186" s="407"/>
      <c r="E186" s="407"/>
      <c r="F186" s="408"/>
    </row>
    <row r="187" spans="1:6" ht="15.75" customHeight="1" x14ac:dyDescent="0.25">
      <c r="A187" s="7" t="s">
        <v>15</v>
      </c>
      <c r="B187" s="421" t="s">
        <v>199</v>
      </c>
      <c r="C187" s="422"/>
      <c r="D187" s="8" t="s">
        <v>16</v>
      </c>
      <c r="E187" s="442">
        <v>10</v>
      </c>
      <c r="F187" s="422"/>
    </row>
    <row r="188" spans="1:6" ht="15.75" customHeight="1" x14ac:dyDescent="0.25">
      <c r="A188" s="7" t="s">
        <v>1</v>
      </c>
      <c r="B188" s="421" t="s">
        <v>129</v>
      </c>
      <c r="C188" s="422"/>
      <c r="D188" s="7" t="s">
        <v>62</v>
      </c>
      <c r="E188" s="443">
        <v>1341</v>
      </c>
      <c r="F188" s="422"/>
    </row>
    <row r="189" spans="1:6" ht="15.75" customHeight="1" x14ac:dyDescent="0.25">
      <c r="A189" s="7" t="s">
        <v>64</v>
      </c>
      <c r="B189" s="426" t="s">
        <v>219</v>
      </c>
      <c r="C189" s="427"/>
      <c r="D189" s="9" t="s">
        <v>63</v>
      </c>
      <c r="E189" s="440" t="s">
        <v>220</v>
      </c>
      <c r="F189" s="441"/>
    </row>
    <row r="190" spans="1:6" ht="15.75" customHeight="1" x14ac:dyDescent="0.25">
      <c r="A190" s="10" t="s">
        <v>0</v>
      </c>
      <c r="B190" s="9" t="s">
        <v>17</v>
      </c>
      <c r="C190" s="9" t="s">
        <v>18</v>
      </c>
      <c r="D190" s="9" t="s">
        <v>11</v>
      </c>
      <c r="E190" s="425" t="s">
        <v>19</v>
      </c>
      <c r="F190" s="408"/>
    </row>
    <row r="191" spans="1:6" ht="15.75" customHeight="1" x14ac:dyDescent="0.25">
      <c r="A191" s="11">
        <v>1</v>
      </c>
      <c r="B191" s="32" t="s">
        <v>5</v>
      </c>
      <c r="C191" s="21">
        <v>10.5</v>
      </c>
      <c r="D191" s="1" t="str">
        <f t="shared" ref="D191:D195" si="9">IF(C191&gt;=18,"A1",IF(C191&gt;=16,"A2",IF(C191&gt;=14,"B1",IF(C191&gt;=12,"B2",IF(C191&gt;=10,"C1",IF(C191&gt;=8,"C2",IF(C191&gt;=6.5,"D","E")))))))</f>
        <v>C1</v>
      </c>
      <c r="E191" s="413" t="s">
        <v>248</v>
      </c>
      <c r="F191" s="414"/>
    </row>
    <row r="192" spans="1:6" ht="15.75" customHeight="1" x14ac:dyDescent="0.25">
      <c r="A192" s="11">
        <v>2</v>
      </c>
      <c r="B192" s="32" t="s">
        <v>6</v>
      </c>
      <c r="C192" s="21">
        <v>19</v>
      </c>
      <c r="D192" s="1" t="str">
        <f t="shared" si="9"/>
        <v>A1</v>
      </c>
      <c r="E192" s="415"/>
      <c r="F192" s="414"/>
    </row>
    <row r="193" spans="1:6" ht="15.75" customHeight="1" x14ac:dyDescent="0.25">
      <c r="A193" s="11">
        <v>3</v>
      </c>
      <c r="B193" s="32" t="s">
        <v>7</v>
      </c>
      <c r="C193" s="21">
        <v>5</v>
      </c>
      <c r="D193" s="1" t="str">
        <f t="shared" si="9"/>
        <v>E</v>
      </c>
      <c r="E193" s="415"/>
      <c r="F193" s="414"/>
    </row>
    <row r="194" spans="1:6" ht="15.75" customHeight="1" x14ac:dyDescent="0.25">
      <c r="A194" s="11">
        <v>4</v>
      </c>
      <c r="B194" s="32" t="s">
        <v>8</v>
      </c>
      <c r="C194" s="21">
        <v>13</v>
      </c>
      <c r="D194" s="1" t="str">
        <f t="shared" si="9"/>
        <v>B2</v>
      </c>
      <c r="E194" s="415"/>
      <c r="F194" s="414"/>
    </row>
    <row r="195" spans="1:6" ht="15.75" customHeight="1" x14ac:dyDescent="0.25">
      <c r="A195" s="11">
        <v>5</v>
      </c>
      <c r="B195" s="32" t="s">
        <v>9</v>
      </c>
      <c r="C195" s="21">
        <v>15.5</v>
      </c>
      <c r="D195" s="1" t="str">
        <f t="shared" si="9"/>
        <v>B1</v>
      </c>
      <c r="E195" s="415"/>
      <c r="F195" s="414"/>
    </row>
    <row r="196" spans="1:6" ht="15.75" customHeight="1" x14ac:dyDescent="0.25">
      <c r="A196" s="6"/>
      <c r="B196" s="1" t="s">
        <v>2</v>
      </c>
      <c r="C196" s="4">
        <f>C191+C192+C193+C194+C195</f>
        <v>63</v>
      </c>
      <c r="D196" s="1" t="str">
        <f>IF(C196&gt;=91,"A1",IF(C196&gt;=81,"A2",IF(C196&gt;=71,"B1",IF(C196&gt;=61,"B2",IF(C196&gt;=51,"C1",IF(C196&gt;=41,"C2",IF(C196&gt;=33,"D","E")))))))</f>
        <v>B2</v>
      </c>
      <c r="E196" s="415"/>
      <c r="F196" s="414"/>
    </row>
    <row r="197" spans="1:6" ht="15.75" customHeight="1" x14ac:dyDescent="0.25">
      <c r="A197" s="6"/>
      <c r="B197" s="32" t="s">
        <v>249</v>
      </c>
      <c r="C197" s="33">
        <f>(C196/100)*100</f>
        <v>63</v>
      </c>
      <c r="D197" s="1" t="str">
        <f>IF(C197&gt;=91,"A1",IF(C197&gt;=81,"A2",IF(C197&gt;=71,"B1",IF(C197&gt;=61,"B2",IF(C197&gt;=51,"C1",IF(C197&gt;=41,"C2",IF(C197&gt;=33,"D","E")))))))</f>
        <v>B2</v>
      </c>
      <c r="E197" s="416"/>
      <c r="F197" s="417"/>
    </row>
    <row r="198" spans="1:6" ht="15.75" customHeight="1" x14ac:dyDescent="0.2">
      <c r="A198" s="403" t="s">
        <v>415</v>
      </c>
      <c r="B198" s="405" t="s">
        <v>200</v>
      </c>
      <c r="C198" s="406"/>
      <c r="D198" s="405" t="s">
        <v>20</v>
      </c>
      <c r="E198" s="409"/>
      <c r="F198" s="406"/>
    </row>
    <row r="199" spans="1:6" ht="15.75" customHeight="1" x14ac:dyDescent="0.2">
      <c r="A199" s="404"/>
      <c r="B199" s="407"/>
      <c r="C199" s="408"/>
      <c r="D199" s="407"/>
      <c r="E199" s="407"/>
      <c r="F199" s="408"/>
    </row>
    <row r="201" spans="1:6" ht="15.75" customHeight="1" x14ac:dyDescent="0.3">
      <c r="A201" s="5"/>
      <c r="B201" s="410" t="s">
        <v>54</v>
      </c>
      <c r="C201" s="411"/>
      <c r="D201" s="411"/>
      <c r="E201" s="411"/>
      <c r="F201" s="412"/>
    </row>
    <row r="202" spans="1:6" ht="15.75" customHeight="1" x14ac:dyDescent="0.3">
      <c r="A202" s="6"/>
      <c r="B202" s="418" t="s">
        <v>12</v>
      </c>
      <c r="C202" s="407"/>
      <c r="D202" s="407"/>
      <c r="E202" s="407"/>
      <c r="F202" s="408"/>
    </row>
    <row r="203" spans="1:6" ht="15.75" customHeight="1" x14ac:dyDescent="0.3">
      <c r="A203" s="6"/>
      <c r="B203" s="418" t="s">
        <v>13</v>
      </c>
      <c r="C203" s="407"/>
      <c r="D203" s="407"/>
      <c r="E203" s="407"/>
      <c r="F203" s="408"/>
    </row>
    <row r="204" spans="1:6" ht="15.75" customHeight="1" x14ac:dyDescent="0.25">
      <c r="A204" s="6"/>
      <c r="B204" s="419" t="s">
        <v>55</v>
      </c>
      <c r="C204" s="407"/>
      <c r="D204" s="407"/>
      <c r="E204" s="407"/>
      <c r="F204" s="408"/>
    </row>
    <row r="205" spans="1:6" ht="15.75" customHeight="1" x14ac:dyDescent="0.3">
      <c r="A205" s="6"/>
      <c r="B205" s="418" t="s">
        <v>22</v>
      </c>
      <c r="C205" s="407"/>
      <c r="D205" s="407"/>
      <c r="E205" s="407"/>
      <c r="F205" s="408"/>
    </row>
    <row r="206" spans="1:6" ht="15.75" customHeight="1" x14ac:dyDescent="0.3">
      <c r="A206" s="420" t="s">
        <v>58</v>
      </c>
      <c r="B206" s="407"/>
      <c r="C206" s="407"/>
      <c r="D206" s="407"/>
      <c r="E206" s="407"/>
      <c r="F206" s="408"/>
    </row>
    <row r="207" spans="1:6" ht="15.75" customHeight="1" x14ac:dyDescent="0.25">
      <c r="A207" s="7" t="s">
        <v>15</v>
      </c>
      <c r="B207" s="421" t="s">
        <v>199</v>
      </c>
      <c r="C207" s="422"/>
      <c r="D207" s="8" t="s">
        <v>16</v>
      </c>
      <c r="E207" s="421">
        <v>11</v>
      </c>
      <c r="F207" s="423"/>
    </row>
    <row r="208" spans="1:6" ht="15.75" customHeight="1" x14ac:dyDescent="0.25">
      <c r="A208" s="7" t="s">
        <v>1</v>
      </c>
      <c r="B208" s="421" t="s">
        <v>136</v>
      </c>
      <c r="C208" s="422"/>
      <c r="D208" s="7" t="s">
        <v>62</v>
      </c>
      <c r="E208" s="424">
        <v>1340</v>
      </c>
      <c r="F208" s="423"/>
    </row>
    <row r="209" spans="1:6" ht="15.75" customHeight="1" x14ac:dyDescent="0.25">
      <c r="A209" s="7" t="s">
        <v>64</v>
      </c>
      <c r="B209" s="426" t="s">
        <v>221</v>
      </c>
      <c r="C209" s="427"/>
      <c r="D209" s="9" t="s">
        <v>63</v>
      </c>
      <c r="E209" s="428" t="s">
        <v>222</v>
      </c>
      <c r="F209" s="429"/>
    </row>
    <row r="210" spans="1:6" ht="15.75" customHeight="1" x14ac:dyDescent="0.25">
      <c r="A210" s="10" t="s">
        <v>0</v>
      </c>
      <c r="B210" s="9" t="s">
        <v>17</v>
      </c>
      <c r="C210" s="9" t="s">
        <v>18</v>
      </c>
      <c r="D210" s="9" t="s">
        <v>11</v>
      </c>
      <c r="E210" s="425" t="s">
        <v>19</v>
      </c>
      <c r="F210" s="408"/>
    </row>
    <row r="211" spans="1:6" ht="15.75" customHeight="1" x14ac:dyDescent="0.25">
      <c r="A211" s="11">
        <v>1</v>
      </c>
      <c r="B211" s="32" t="s">
        <v>5</v>
      </c>
      <c r="C211" s="21">
        <v>11.5</v>
      </c>
      <c r="D211" s="1" t="str">
        <f t="shared" ref="D211:D215" si="10">IF(C211&gt;=18,"A1",IF(C211&gt;=16,"A2",IF(C211&gt;=14,"B1",IF(C211&gt;=12,"B2",IF(C211&gt;=10,"C1",IF(C211&gt;=8,"C2",IF(C211&gt;=6.5,"D","E")))))))</f>
        <v>C1</v>
      </c>
      <c r="E211" s="413" t="s">
        <v>243</v>
      </c>
      <c r="F211" s="414"/>
    </row>
    <row r="212" spans="1:6" ht="15.75" customHeight="1" x14ac:dyDescent="0.25">
      <c r="A212" s="11">
        <v>2</v>
      </c>
      <c r="B212" s="32" t="s">
        <v>6</v>
      </c>
      <c r="C212" s="21">
        <v>15.5</v>
      </c>
      <c r="D212" s="1" t="str">
        <f t="shared" si="10"/>
        <v>B1</v>
      </c>
      <c r="E212" s="415"/>
      <c r="F212" s="414"/>
    </row>
    <row r="213" spans="1:6" ht="15.75" customHeight="1" x14ac:dyDescent="0.25">
      <c r="A213" s="11">
        <v>3</v>
      </c>
      <c r="B213" s="32" t="s">
        <v>7</v>
      </c>
      <c r="C213" s="21">
        <v>17</v>
      </c>
      <c r="D213" s="1" t="str">
        <f t="shared" si="10"/>
        <v>A2</v>
      </c>
      <c r="E213" s="415"/>
      <c r="F213" s="414"/>
    </row>
    <row r="214" spans="1:6" ht="15.75" customHeight="1" x14ac:dyDescent="0.25">
      <c r="A214" s="11">
        <v>4</v>
      </c>
      <c r="B214" s="32" t="s">
        <v>8</v>
      </c>
      <c r="C214" s="21">
        <v>16</v>
      </c>
      <c r="D214" s="1" t="str">
        <f t="shared" si="10"/>
        <v>A2</v>
      </c>
      <c r="E214" s="415"/>
      <c r="F214" s="414"/>
    </row>
    <row r="215" spans="1:6" ht="15.75" customHeight="1" x14ac:dyDescent="0.25">
      <c r="A215" s="11">
        <v>5</v>
      </c>
      <c r="B215" s="32" t="s">
        <v>9</v>
      </c>
      <c r="C215" s="21">
        <v>16</v>
      </c>
      <c r="D215" s="1" t="str">
        <f t="shared" si="10"/>
        <v>A2</v>
      </c>
      <c r="E215" s="415"/>
      <c r="F215" s="414"/>
    </row>
    <row r="216" spans="1:6" ht="15.75" customHeight="1" x14ac:dyDescent="0.25">
      <c r="A216" s="6"/>
      <c r="B216" s="1" t="s">
        <v>2</v>
      </c>
      <c r="C216" s="4">
        <f>C211+C212+C213+C214+C215</f>
        <v>76</v>
      </c>
      <c r="D216" s="1" t="str">
        <f>IF(C216&gt;=91,"A1",IF(C216&gt;=81,"A2",IF(C216&gt;=71,"B1",IF(C216&gt;=61,"B2",IF(C216&gt;=51,"C1",IF(C216&gt;=41,"C2",IF(C216&gt;=33,"D","E")))))))</f>
        <v>B1</v>
      </c>
      <c r="E216" s="415"/>
      <c r="F216" s="414"/>
    </row>
    <row r="217" spans="1:6" ht="15.75" customHeight="1" x14ac:dyDescent="0.25">
      <c r="A217" s="6"/>
      <c r="B217" s="32" t="s">
        <v>249</v>
      </c>
      <c r="C217" s="33">
        <f>(C216/100)*100</f>
        <v>76</v>
      </c>
      <c r="D217" s="1" t="str">
        <f>IF(C217&gt;=91,"A1",IF(C217&gt;=81,"A2",IF(C217&gt;=71,"B1",IF(C217&gt;=61,"B2",IF(C217&gt;=51,"C1",IF(C217&gt;=41,"C2",IF(C217&gt;=33,"D","E")))))))</f>
        <v>B1</v>
      </c>
      <c r="E217" s="416"/>
      <c r="F217" s="417"/>
    </row>
    <row r="218" spans="1:6" ht="15.75" customHeight="1" x14ac:dyDescent="0.2">
      <c r="A218" s="403" t="s">
        <v>415</v>
      </c>
      <c r="B218" s="405" t="s">
        <v>200</v>
      </c>
      <c r="C218" s="406"/>
      <c r="D218" s="405" t="s">
        <v>20</v>
      </c>
      <c r="E218" s="409"/>
      <c r="F218" s="406"/>
    </row>
    <row r="219" spans="1:6" ht="15.75" customHeight="1" x14ac:dyDescent="0.2">
      <c r="A219" s="404"/>
      <c r="B219" s="407"/>
      <c r="C219" s="408"/>
      <c r="D219" s="407"/>
      <c r="E219" s="407"/>
      <c r="F219" s="408"/>
    </row>
    <row r="221" spans="1:6" ht="15.75" customHeight="1" x14ac:dyDescent="0.3">
      <c r="A221" s="5"/>
      <c r="B221" s="410" t="s">
        <v>54</v>
      </c>
      <c r="C221" s="411"/>
      <c r="D221" s="411"/>
      <c r="E221" s="411"/>
      <c r="F221" s="412"/>
    </row>
    <row r="222" spans="1:6" ht="15.75" customHeight="1" x14ac:dyDescent="0.3">
      <c r="A222" s="6"/>
      <c r="B222" s="418" t="s">
        <v>12</v>
      </c>
      <c r="C222" s="407"/>
      <c r="D222" s="407"/>
      <c r="E222" s="407"/>
      <c r="F222" s="408"/>
    </row>
    <row r="223" spans="1:6" ht="15.75" customHeight="1" x14ac:dyDescent="0.3">
      <c r="A223" s="6"/>
      <c r="B223" s="418" t="s">
        <v>13</v>
      </c>
      <c r="C223" s="407"/>
      <c r="D223" s="407"/>
      <c r="E223" s="407"/>
      <c r="F223" s="408"/>
    </row>
    <row r="224" spans="1:6" ht="15.75" customHeight="1" x14ac:dyDescent="0.25">
      <c r="A224" s="6"/>
      <c r="B224" s="419" t="s">
        <v>55</v>
      </c>
      <c r="C224" s="407"/>
      <c r="D224" s="407"/>
      <c r="E224" s="407"/>
      <c r="F224" s="408"/>
    </row>
    <row r="225" spans="1:6" ht="15.75" customHeight="1" x14ac:dyDescent="0.3">
      <c r="A225" s="6"/>
      <c r="B225" s="418" t="s">
        <v>22</v>
      </c>
      <c r="C225" s="407"/>
      <c r="D225" s="407"/>
      <c r="E225" s="407"/>
      <c r="F225" s="408"/>
    </row>
    <row r="226" spans="1:6" ht="15.75" customHeight="1" x14ac:dyDescent="0.3">
      <c r="A226" s="420" t="s">
        <v>58</v>
      </c>
      <c r="B226" s="407"/>
      <c r="C226" s="407"/>
      <c r="D226" s="407"/>
      <c r="E226" s="407"/>
      <c r="F226" s="408"/>
    </row>
    <row r="227" spans="1:6" ht="15.75" customHeight="1" x14ac:dyDescent="0.25">
      <c r="A227" s="7" t="s">
        <v>15</v>
      </c>
      <c r="B227" s="421" t="s">
        <v>199</v>
      </c>
      <c r="C227" s="423"/>
      <c r="D227" s="8" t="s">
        <v>16</v>
      </c>
      <c r="E227" s="421">
        <v>12</v>
      </c>
      <c r="F227" s="423"/>
    </row>
    <row r="228" spans="1:6" ht="15.75" customHeight="1" x14ac:dyDescent="0.25">
      <c r="A228" s="7" t="s">
        <v>1</v>
      </c>
      <c r="B228" s="421" t="s">
        <v>143</v>
      </c>
      <c r="C228" s="423"/>
      <c r="D228" s="7" t="s">
        <v>62</v>
      </c>
      <c r="E228" s="424">
        <v>1547</v>
      </c>
      <c r="F228" s="423"/>
    </row>
    <row r="229" spans="1:6" ht="15.75" customHeight="1" x14ac:dyDescent="0.25">
      <c r="A229" s="7" t="s">
        <v>64</v>
      </c>
      <c r="B229" s="426" t="s">
        <v>223</v>
      </c>
      <c r="C229" s="427"/>
      <c r="D229" s="9" t="s">
        <v>63</v>
      </c>
      <c r="E229" s="428" t="s">
        <v>224</v>
      </c>
      <c r="F229" s="429"/>
    </row>
    <row r="230" spans="1:6" ht="15.75" customHeight="1" x14ac:dyDescent="0.25">
      <c r="A230" s="10" t="s">
        <v>0</v>
      </c>
      <c r="B230" s="9" t="s">
        <v>17</v>
      </c>
      <c r="C230" s="9" t="s">
        <v>18</v>
      </c>
      <c r="D230" s="9" t="s">
        <v>11</v>
      </c>
      <c r="E230" s="425" t="s">
        <v>19</v>
      </c>
      <c r="F230" s="408"/>
    </row>
    <row r="231" spans="1:6" ht="15.75" customHeight="1" x14ac:dyDescent="0.25">
      <c r="A231" s="11">
        <v>1</v>
      </c>
      <c r="B231" s="32" t="s">
        <v>5</v>
      </c>
      <c r="C231" s="21">
        <v>10.5</v>
      </c>
      <c r="D231" s="1" t="str">
        <f t="shared" ref="D231:D235" si="11">IF(C231&gt;=18,"A1",IF(C231&gt;=16,"A2",IF(C231&gt;=14,"B1",IF(C231&gt;=12,"B2",IF(C231&gt;=10,"C1",IF(C231&gt;=8,"C2",IF(C231&gt;=6.5,"D","E")))))))</f>
        <v>C1</v>
      </c>
      <c r="E231" s="413" t="s">
        <v>248</v>
      </c>
      <c r="F231" s="436"/>
    </row>
    <row r="232" spans="1:6" ht="15.75" customHeight="1" x14ac:dyDescent="0.25">
      <c r="A232" s="11">
        <v>2</v>
      </c>
      <c r="B232" s="32" t="s">
        <v>6</v>
      </c>
      <c r="C232" s="21">
        <v>13</v>
      </c>
      <c r="D232" s="1" t="str">
        <f t="shared" si="11"/>
        <v>B2</v>
      </c>
      <c r="E232" s="437"/>
      <c r="F232" s="436"/>
    </row>
    <row r="233" spans="1:6" ht="15.75" customHeight="1" x14ac:dyDescent="0.25">
      <c r="A233" s="11">
        <v>3</v>
      </c>
      <c r="B233" s="32" t="s">
        <v>7</v>
      </c>
      <c r="C233" s="21">
        <v>16</v>
      </c>
      <c r="D233" s="1" t="str">
        <f t="shared" si="11"/>
        <v>A2</v>
      </c>
      <c r="E233" s="437"/>
      <c r="F233" s="436"/>
    </row>
    <row r="234" spans="1:6" ht="15.75" customHeight="1" x14ac:dyDescent="0.25">
      <c r="A234" s="11">
        <v>4</v>
      </c>
      <c r="B234" s="32" t="s">
        <v>8</v>
      </c>
      <c r="C234" s="21">
        <v>9.5</v>
      </c>
      <c r="D234" s="1" t="str">
        <f t="shared" si="11"/>
        <v>C2</v>
      </c>
      <c r="E234" s="437"/>
      <c r="F234" s="436"/>
    </row>
    <row r="235" spans="1:6" ht="15.75" customHeight="1" x14ac:dyDescent="0.25">
      <c r="A235" s="11">
        <v>5</v>
      </c>
      <c r="B235" s="32" t="s">
        <v>9</v>
      </c>
      <c r="C235" s="21">
        <v>12.5</v>
      </c>
      <c r="D235" s="1" t="str">
        <f t="shared" si="11"/>
        <v>B2</v>
      </c>
      <c r="E235" s="437"/>
      <c r="F235" s="436"/>
    </row>
    <row r="236" spans="1:6" ht="15.75" customHeight="1" x14ac:dyDescent="0.25">
      <c r="A236" s="6"/>
      <c r="B236" s="1" t="s">
        <v>2</v>
      </c>
      <c r="C236" s="4">
        <f>C231+C232+C233+C234+C235</f>
        <v>61.5</v>
      </c>
      <c r="D236" s="1" t="str">
        <f>IF(C236&gt;=91,"A1",IF(C236&gt;=81,"A2",IF(C236&gt;=71,"B1",IF(C236&gt;=61,"B2",IF(C236&gt;=51,"C1",IF(C236&gt;=41,"C2",IF(C236&gt;=33,"D","E")))))))</f>
        <v>B2</v>
      </c>
      <c r="E236" s="437"/>
      <c r="F236" s="436"/>
    </row>
    <row r="237" spans="1:6" ht="15.75" customHeight="1" x14ac:dyDescent="0.25">
      <c r="A237" s="6"/>
      <c r="B237" s="32" t="s">
        <v>249</v>
      </c>
      <c r="C237" s="33">
        <f>(C236/100)*100</f>
        <v>61.5</v>
      </c>
      <c r="D237" s="1" t="str">
        <f>IF(C237&gt;=91,"A1",IF(C237&gt;=81,"A2",IF(C237&gt;=71,"B1",IF(C237&gt;=61,"B2",IF(C237&gt;=51,"C1",IF(C237&gt;=41,"C2",IF(C237&gt;=33,"D","E")))))))</f>
        <v>B2</v>
      </c>
      <c r="E237" s="438"/>
      <c r="F237" s="439"/>
    </row>
    <row r="238" spans="1:6" ht="15.75" customHeight="1" x14ac:dyDescent="0.2">
      <c r="A238" s="403" t="s">
        <v>415</v>
      </c>
      <c r="B238" s="405" t="s">
        <v>200</v>
      </c>
      <c r="C238" s="406"/>
      <c r="D238" s="405" t="s">
        <v>20</v>
      </c>
      <c r="E238" s="409"/>
      <c r="F238" s="406"/>
    </row>
    <row r="239" spans="1:6" ht="15.75" customHeight="1" x14ac:dyDescent="0.2">
      <c r="A239" s="404"/>
      <c r="B239" s="407"/>
      <c r="C239" s="408"/>
      <c r="D239" s="407"/>
      <c r="E239" s="407"/>
      <c r="F239" s="408"/>
    </row>
    <row r="241" spans="1:6" ht="15.75" customHeight="1" x14ac:dyDescent="0.3">
      <c r="A241" s="5"/>
      <c r="B241" s="410" t="s">
        <v>54</v>
      </c>
      <c r="C241" s="411"/>
      <c r="D241" s="411"/>
      <c r="E241" s="411"/>
      <c r="F241" s="412"/>
    </row>
    <row r="242" spans="1:6" ht="15.75" customHeight="1" x14ac:dyDescent="0.3">
      <c r="A242" s="6"/>
      <c r="B242" s="418" t="s">
        <v>12</v>
      </c>
      <c r="C242" s="407"/>
      <c r="D242" s="407"/>
      <c r="E242" s="407"/>
      <c r="F242" s="408"/>
    </row>
    <row r="243" spans="1:6" ht="15.75" customHeight="1" x14ac:dyDescent="0.3">
      <c r="A243" s="6"/>
      <c r="B243" s="418" t="s">
        <v>13</v>
      </c>
      <c r="C243" s="407"/>
      <c r="D243" s="407"/>
      <c r="E243" s="407"/>
      <c r="F243" s="408"/>
    </row>
    <row r="244" spans="1:6" ht="15.75" customHeight="1" x14ac:dyDescent="0.25">
      <c r="A244" s="6"/>
      <c r="B244" s="419" t="s">
        <v>55</v>
      </c>
      <c r="C244" s="407"/>
      <c r="D244" s="407"/>
      <c r="E244" s="407"/>
      <c r="F244" s="408"/>
    </row>
    <row r="245" spans="1:6" ht="15.75" customHeight="1" x14ac:dyDescent="0.3">
      <c r="A245" s="6"/>
      <c r="B245" s="418" t="s">
        <v>22</v>
      </c>
      <c r="C245" s="407"/>
      <c r="D245" s="407"/>
      <c r="E245" s="407"/>
      <c r="F245" s="408"/>
    </row>
    <row r="246" spans="1:6" ht="15.75" customHeight="1" x14ac:dyDescent="0.3">
      <c r="A246" s="420" t="s">
        <v>58</v>
      </c>
      <c r="B246" s="407"/>
      <c r="C246" s="407"/>
      <c r="D246" s="407"/>
      <c r="E246" s="407"/>
      <c r="F246" s="408"/>
    </row>
    <row r="247" spans="1:6" ht="15.75" customHeight="1" x14ac:dyDescent="0.25">
      <c r="A247" s="7" t="s">
        <v>15</v>
      </c>
      <c r="B247" s="419" t="s">
        <v>199</v>
      </c>
      <c r="C247" s="408"/>
      <c r="D247" s="8" t="s">
        <v>16</v>
      </c>
      <c r="E247" s="421">
        <v>13</v>
      </c>
      <c r="F247" s="423"/>
    </row>
    <row r="248" spans="1:6" ht="15.75" customHeight="1" x14ac:dyDescent="0.25">
      <c r="A248" s="7" t="s">
        <v>1</v>
      </c>
      <c r="B248" s="419" t="s">
        <v>150</v>
      </c>
      <c r="C248" s="408"/>
      <c r="D248" s="7" t="s">
        <v>62</v>
      </c>
      <c r="E248" s="424">
        <v>1552</v>
      </c>
      <c r="F248" s="423"/>
    </row>
    <row r="249" spans="1:6" ht="15.75" customHeight="1" x14ac:dyDescent="0.25">
      <c r="A249" s="7" t="s">
        <v>64</v>
      </c>
      <c r="B249" s="444" t="s">
        <v>225</v>
      </c>
      <c r="C249" s="445"/>
      <c r="D249" s="9" t="s">
        <v>63</v>
      </c>
      <c r="E249" s="428" t="s">
        <v>226</v>
      </c>
      <c r="F249" s="429"/>
    </row>
    <row r="250" spans="1:6" ht="15.75" customHeight="1" x14ac:dyDescent="0.25">
      <c r="A250" s="10" t="s">
        <v>0</v>
      </c>
      <c r="B250" s="9" t="s">
        <v>17</v>
      </c>
      <c r="C250" s="9" t="s">
        <v>18</v>
      </c>
      <c r="D250" s="9" t="s">
        <v>11</v>
      </c>
      <c r="E250" s="425" t="s">
        <v>19</v>
      </c>
      <c r="F250" s="408"/>
    </row>
    <row r="251" spans="1:6" ht="15.75" customHeight="1" x14ac:dyDescent="0.25">
      <c r="A251" s="11">
        <v>1</v>
      </c>
      <c r="B251" s="32" t="s">
        <v>5</v>
      </c>
      <c r="C251" s="21">
        <v>11</v>
      </c>
      <c r="D251" s="1" t="str">
        <f t="shared" ref="D251:D255" si="12">IF(C251&gt;=18,"A1",IF(C251&gt;=16,"A2",IF(C251&gt;=14,"B1",IF(C251&gt;=12,"B2",IF(C251&gt;=10,"C1",IF(C251&gt;=8,"C2",IF(C251&gt;=6.5,"D","E")))))))</f>
        <v>C1</v>
      </c>
      <c r="E251" s="413" t="s">
        <v>243</v>
      </c>
      <c r="F251" s="436"/>
    </row>
    <row r="252" spans="1:6" ht="15.75" customHeight="1" x14ac:dyDescent="0.25">
      <c r="A252" s="11">
        <v>2</v>
      </c>
      <c r="B252" s="32" t="s">
        <v>6</v>
      </c>
      <c r="C252" s="21">
        <v>13.5</v>
      </c>
      <c r="D252" s="1" t="str">
        <f t="shared" si="12"/>
        <v>B2</v>
      </c>
      <c r="E252" s="437"/>
      <c r="F252" s="436"/>
    </row>
    <row r="253" spans="1:6" ht="15.75" customHeight="1" x14ac:dyDescent="0.25">
      <c r="A253" s="11">
        <v>3</v>
      </c>
      <c r="B253" s="32" t="s">
        <v>7</v>
      </c>
      <c r="C253" s="21">
        <v>19</v>
      </c>
      <c r="D253" s="1" t="str">
        <f t="shared" si="12"/>
        <v>A1</v>
      </c>
      <c r="E253" s="437"/>
      <c r="F253" s="436"/>
    </row>
    <row r="254" spans="1:6" ht="15.75" customHeight="1" x14ac:dyDescent="0.25">
      <c r="A254" s="11">
        <v>4</v>
      </c>
      <c r="B254" s="32" t="s">
        <v>8</v>
      </c>
      <c r="C254" s="21">
        <v>18</v>
      </c>
      <c r="D254" s="1" t="str">
        <f t="shared" si="12"/>
        <v>A1</v>
      </c>
      <c r="E254" s="437"/>
      <c r="F254" s="436"/>
    </row>
    <row r="255" spans="1:6" ht="15.75" customHeight="1" x14ac:dyDescent="0.25">
      <c r="A255" s="11">
        <v>5</v>
      </c>
      <c r="B255" s="32" t="s">
        <v>9</v>
      </c>
      <c r="C255" s="21">
        <v>18</v>
      </c>
      <c r="D255" s="1" t="str">
        <f t="shared" si="12"/>
        <v>A1</v>
      </c>
      <c r="E255" s="437"/>
      <c r="F255" s="436"/>
    </row>
    <row r="256" spans="1:6" ht="15.75" customHeight="1" x14ac:dyDescent="0.25">
      <c r="A256" s="6"/>
      <c r="B256" s="1" t="s">
        <v>2</v>
      </c>
      <c r="C256" s="4">
        <f>C251+C252+C253+C254+C255</f>
        <v>79.5</v>
      </c>
      <c r="D256" s="1" t="str">
        <f>IF(C256&gt;=91,"A1",IF(C256&gt;=81,"A2",IF(C256&gt;=71,"B1",IF(C256&gt;=61,"B2",IF(C256&gt;=51,"C1",IF(C256&gt;=41,"C2",IF(C256&gt;=33,"D","E")))))))</f>
        <v>B1</v>
      </c>
      <c r="E256" s="437"/>
      <c r="F256" s="436"/>
    </row>
    <row r="257" spans="1:6" ht="15.75" customHeight="1" x14ac:dyDescent="0.25">
      <c r="A257" s="6"/>
      <c r="B257" s="32" t="s">
        <v>249</v>
      </c>
      <c r="C257" s="33">
        <f>(C256/100)*100</f>
        <v>79.5</v>
      </c>
      <c r="D257" s="1" t="str">
        <f>IF(C257&gt;=91,"A1",IF(C257&gt;=81,"A2",IF(C257&gt;=71,"B1",IF(C257&gt;=61,"B2",IF(C257&gt;=51,"C1",IF(C257&gt;=41,"C2",IF(C257&gt;=33,"D","E")))))))</f>
        <v>B1</v>
      </c>
      <c r="E257" s="438"/>
      <c r="F257" s="439"/>
    </row>
    <row r="258" spans="1:6" ht="15.75" customHeight="1" x14ac:dyDescent="0.2">
      <c r="A258" s="403" t="s">
        <v>415</v>
      </c>
      <c r="B258" s="405" t="s">
        <v>200</v>
      </c>
      <c r="C258" s="406"/>
      <c r="D258" s="405" t="s">
        <v>20</v>
      </c>
      <c r="E258" s="409"/>
      <c r="F258" s="406"/>
    </row>
    <row r="259" spans="1:6" ht="15.75" customHeight="1" x14ac:dyDescent="0.2">
      <c r="A259" s="404"/>
      <c r="B259" s="407"/>
      <c r="C259" s="408"/>
      <c r="D259" s="407"/>
      <c r="E259" s="407"/>
      <c r="F259" s="408"/>
    </row>
    <row r="261" spans="1:6" ht="15.75" customHeight="1" x14ac:dyDescent="0.3">
      <c r="A261" s="5"/>
      <c r="B261" s="410" t="s">
        <v>54</v>
      </c>
      <c r="C261" s="411"/>
      <c r="D261" s="411"/>
      <c r="E261" s="411"/>
      <c r="F261" s="412"/>
    </row>
    <row r="262" spans="1:6" ht="15.75" customHeight="1" x14ac:dyDescent="0.3">
      <c r="A262" s="6"/>
      <c r="B262" s="418" t="s">
        <v>12</v>
      </c>
      <c r="C262" s="407"/>
      <c r="D262" s="407"/>
      <c r="E262" s="407"/>
      <c r="F262" s="408"/>
    </row>
    <row r="263" spans="1:6" ht="15.75" customHeight="1" x14ac:dyDescent="0.3">
      <c r="A263" s="6"/>
      <c r="B263" s="418" t="s">
        <v>13</v>
      </c>
      <c r="C263" s="407"/>
      <c r="D263" s="407"/>
      <c r="E263" s="407"/>
      <c r="F263" s="408"/>
    </row>
    <row r="264" spans="1:6" ht="15.75" customHeight="1" x14ac:dyDescent="0.25">
      <c r="A264" s="6"/>
      <c r="B264" s="419" t="s">
        <v>55</v>
      </c>
      <c r="C264" s="407"/>
      <c r="D264" s="407"/>
      <c r="E264" s="407"/>
      <c r="F264" s="408"/>
    </row>
    <row r="265" spans="1:6" ht="15.75" customHeight="1" x14ac:dyDescent="0.3">
      <c r="A265" s="6"/>
      <c r="B265" s="418" t="s">
        <v>22</v>
      </c>
      <c r="C265" s="407"/>
      <c r="D265" s="407"/>
      <c r="E265" s="407"/>
      <c r="F265" s="408"/>
    </row>
    <row r="266" spans="1:6" ht="15.75" customHeight="1" x14ac:dyDescent="0.3">
      <c r="A266" s="420" t="s">
        <v>58</v>
      </c>
      <c r="B266" s="407"/>
      <c r="C266" s="407"/>
      <c r="D266" s="407"/>
      <c r="E266" s="407"/>
      <c r="F266" s="408"/>
    </row>
    <row r="267" spans="1:6" ht="15.75" customHeight="1" x14ac:dyDescent="0.25">
      <c r="A267" s="7" t="s">
        <v>15</v>
      </c>
      <c r="B267" s="421" t="s">
        <v>199</v>
      </c>
      <c r="C267" s="422"/>
      <c r="D267" s="8" t="s">
        <v>16</v>
      </c>
      <c r="E267" s="421">
        <v>14</v>
      </c>
      <c r="F267" s="423"/>
    </row>
    <row r="268" spans="1:6" ht="15.75" customHeight="1" x14ac:dyDescent="0.25">
      <c r="A268" s="7" t="s">
        <v>1</v>
      </c>
      <c r="B268" s="421" t="s">
        <v>157</v>
      </c>
      <c r="C268" s="422"/>
      <c r="D268" s="7" t="s">
        <v>62</v>
      </c>
      <c r="E268" s="424">
        <v>1556</v>
      </c>
      <c r="F268" s="423"/>
    </row>
    <row r="269" spans="1:6" ht="15.75" customHeight="1" x14ac:dyDescent="0.25">
      <c r="A269" s="7" t="s">
        <v>64</v>
      </c>
      <c r="B269" s="426" t="s">
        <v>227</v>
      </c>
      <c r="C269" s="427"/>
      <c r="D269" s="9" t="s">
        <v>63</v>
      </c>
      <c r="E269" s="428" t="s">
        <v>228</v>
      </c>
      <c r="F269" s="429"/>
    </row>
    <row r="270" spans="1:6" ht="15.75" customHeight="1" x14ac:dyDescent="0.25">
      <c r="A270" s="10" t="s">
        <v>0</v>
      </c>
      <c r="B270" s="9" t="s">
        <v>17</v>
      </c>
      <c r="C270" s="9" t="s">
        <v>18</v>
      </c>
      <c r="D270" s="9" t="s">
        <v>11</v>
      </c>
      <c r="E270" s="425" t="s">
        <v>19</v>
      </c>
      <c r="F270" s="408"/>
    </row>
    <row r="271" spans="1:6" ht="15.75" customHeight="1" x14ac:dyDescent="0.25">
      <c r="A271" s="11">
        <v>1</v>
      </c>
      <c r="B271" s="32" t="s">
        <v>5</v>
      </c>
      <c r="C271" s="21">
        <v>12</v>
      </c>
      <c r="D271" s="1" t="str">
        <f t="shared" ref="D271:D275" si="13">IF(C271&gt;=18,"A1",IF(C271&gt;=16,"A2",IF(C271&gt;=14,"B1",IF(C271&gt;=12,"B2",IF(C271&gt;=10,"C1",IF(C271&gt;=8,"C2",IF(C271&gt;=6.5,"D","E")))))))</f>
        <v>B2</v>
      </c>
      <c r="E271" s="413" t="s">
        <v>248</v>
      </c>
      <c r="F271" s="436"/>
    </row>
    <row r="272" spans="1:6" ht="15.75" customHeight="1" x14ac:dyDescent="0.25">
      <c r="A272" s="11">
        <v>2</v>
      </c>
      <c r="B272" s="32" t="s">
        <v>6</v>
      </c>
      <c r="C272" s="21">
        <v>12.5</v>
      </c>
      <c r="D272" s="1" t="str">
        <f t="shared" si="13"/>
        <v>B2</v>
      </c>
      <c r="E272" s="437"/>
      <c r="F272" s="436"/>
    </row>
    <row r="273" spans="1:6" ht="15.75" customHeight="1" x14ac:dyDescent="0.25">
      <c r="A273" s="11">
        <v>3</v>
      </c>
      <c r="B273" s="32" t="s">
        <v>7</v>
      </c>
      <c r="C273" s="21">
        <v>11</v>
      </c>
      <c r="D273" s="1" t="str">
        <f t="shared" si="13"/>
        <v>C1</v>
      </c>
      <c r="E273" s="437"/>
      <c r="F273" s="436"/>
    </row>
    <row r="274" spans="1:6" ht="15.75" customHeight="1" x14ac:dyDescent="0.25">
      <c r="A274" s="11">
        <v>4</v>
      </c>
      <c r="B274" s="32" t="s">
        <v>8</v>
      </c>
      <c r="C274" s="21">
        <v>14</v>
      </c>
      <c r="D274" s="1" t="str">
        <f t="shared" si="13"/>
        <v>B1</v>
      </c>
      <c r="E274" s="437"/>
      <c r="F274" s="436"/>
    </row>
    <row r="275" spans="1:6" ht="15.75" customHeight="1" x14ac:dyDescent="0.25">
      <c r="A275" s="11">
        <v>5</v>
      </c>
      <c r="B275" s="32" t="s">
        <v>9</v>
      </c>
      <c r="C275" s="21">
        <v>14.5</v>
      </c>
      <c r="D275" s="1" t="str">
        <f t="shared" si="13"/>
        <v>B1</v>
      </c>
      <c r="E275" s="437"/>
      <c r="F275" s="436"/>
    </row>
    <row r="276" spans="1:6" ht="15.75" customHeight="1" x14ac:dyDescent="0.25">
      <c r="A276" s="6"/>
      <c r="B276" s="1" t="s">
        <v>2</v>
      </c>
      <c r="C276" s="4">
        <f>C271+C272+C273+C274+C275</f>
        <v>64</v>
      </c>
      <c r="D276" s="1" t="str">
        <f>IF(C276&gt;=91,"A1",IF(C276&gt;=81,"A2",IF(C276&gt;=71,"B1",IF(C276&gt;=61,"B2",IF(C276&gt;=51,"C1",IF(C276&gt;=41,"C2",IF(C276&gt;=33,"D","E")))))))</f>
        <v>B2</v>
      </c>
      <c r="E276" s="437"/>
      <c r="F276" s="436"/>
    </row>
    <row r="277" spans="1:6" ht="15.75" customHeight="1" x14ac:dyDescent="0.25">
      <c r="A277" s="6"/>
      <c r="B277" s="32" t="s">
        <v>249</v>
      </c>
      <c r="C277" s="33">
        <f>(C276/100)*100</f>
        <v>64</v>
      </c>
      <c r="D277" s="1" t="str">
        <f>IF(C277&gt;=91,"A1",IF(C277&gt;=81,"A2",IF(C277&gt;=71,"B1",IF(C277&gt;=61,"B2",IF(C277&gt;=51,"C1",IF(C277&gt;=41,"C2",IF(C277&gt;=33,"D","E")))))))</f>
        <v>B2</v>
      </c>
      <c r="E277" s="438"/>
      <c r="F277" s="439"/>
    </row>
    <row r="278" spans="1:6" ht="15.75" customHeight="1" x14ac:dyDescent="0.2">
      <c r="A278" s="403" t="s">
        <v>415</v>
      </c>
      <c r="B278" s="405" t="s">
        <v>200</v>
      </c>
      <c r="C278" s="406"/>
      <c r="D278" s="405" t="s">
        <v>20</v>
      </c>
      <c r="E278" s="409"/>
      <c r="F278" s="406"/>
    </row>
    <row r="279" spans="1:6" ht="15.75" customHeight="1" x14ac:dyDescent="0.2">
      <c r="A279" s="404"/>
      <c r="B279" s="407"/>
      <c r="C279" s="408"/>
      <c r="D279" s="407"/>
      <c r="E279" s="407"/>
      <c r="F279" s="408"/>
    </row>
    <row r="281" spans="1:6" ht="15.75" customHeight="1" x14ac:dyDescent="0.3">
      <c r="A281" s="5"/>
      <c r="B281" s="410" t="s">
        <v>54</v>
      </c>
      <c r="C281" s="411"/>
      <c r="D281" s="411"/>
      <c r="E281" s="411"/>
      <c r="F281" s="412"/>
    </row>
    <row r="282" spans="1:6" ht="15.75" customHeight="1" x14ac:dyDescent="0.3">
      <c r="A282" s="6"/>
      <c r="B282" s="418" t="s">
        <v>12</v>
      </c>
      <c r="C282" s="407"/>
      <c r="D282" s="407"/>
      <c r="E282" s="407"/>
      <c r="F282" s="408"/>
    </row>
    <row r="283" spans="1:6" ht="15.75" customHeight="1" x14ac:dyDescent="0.3">
      <c r="A283" s="6"/>
      <c r="B283" s="418" t="s">
        <v>13</v>
      </c>
      <c r="C283" s="407"/>
      <c r="D283" s="407"/>
      <c r="E283" s="407"/>
      <c r="F283" s="408"/>
    </row>
    <row r="284" spans="1:6" ht="15.75" customHeight="1" x14ac:dyDescent="0.25">
      <c r="A284" s="6"/>
      <c r="B284" s="419" t="s">
        <v>55</v>
      </c>
      <c r="C284" s="407"/>
      <c r="D284" s="407"/>
      <c r="E284" s="407"/>
      <c r="F284" s="408"/>
    </row>
    <row r="285" spans="1:6" ht="15.75" customHeight="1" x14ac:dyDescent="0.3">
      <c r="A285" s="6"/>
      <c r="B285" s="418" t="s">
        <v>22</v>
      </c>
      <c r="C285" s="407"/>
      <c r="D285" s="407"/>
      <c r="E285" s="407"/>
      <c r="F285" s="408"/>
    </row>
    <row r="286" spans="1:6" ht="15.75" customHeight="1" x14ac:dyDescent="0.3">
      <c r="A286" s="420" t="s">
        <v>58</v>
      </c>
      <c r="B286" s="407"/>
      <c r="C286" s="407"/>
      <c r="D286" s="407"/>
      <c r="E286" s="407"/>
      <c r="F286" s="408"/>
    </row>
    <row r="287" spans="1:6" ht="15.75" customHeight="1" x14ac:dyDescent="0.25">
      <c r="A287" s="7" t="s">
        <v>15</v>
      </c>
      <c r="B287" s="421" t="s">
        <v>199</v>
      </c>
      <c r="C287" s="423"/>
      <c r="D287" s="8" t="s">
        <v>16</v>
      </c>
      <c r="E287" s="421">
        <v>15</v>
      </c>
      <c r="F287" s="423"/>
    </row>
    <row r="288" spans="1:6" ht="15.75" customHeight="1" x14ac:dyDescent="0.25">
      <c r="A288" s="7" t="s">
        <v>1</v>
      </c>
      <c r="B288" s="421" t="s">
        <v>229</v>
      </c>
      <c r="C288" s="423"/>
      <c r="D288" s="7" t="s">
        <v>62</v>
      </c>
      <c r="E288" s="424">
        <v>1560</v>
      </c>
      <c r="F288" s="423"/>
    </row>
    <row r="289" spans="1:6" ht="15.75" customHeight="1" x14ac:dyDescent="0.25">
      <c r="A289" s="7" t="s">
        <v>64</v>
      </c>
      <c r="B289" s="426" t="s">
        <v>230</v>
      </c>
      <c r="C289" s="427"/>
      <c r="D289" s="9" t="s">
        <v>63</v>
      </c>
      <c r="E289" s="428" t="s">
        <v>231</v>
      </c>
      <c r="F289" s="429"/>
    </row>
    <row r="290" spans="1:6" ht="15.75" customHeight="1" x14ac:dyDescent="0.25">
      <c r="A290" s="10" t="s">
        <v>0</v>
      </c>
      <c r="B290" s="9" t="s">
        <v>17</v>
      </c>
      <c r="C290" s="9" t="s">
        <v>18</v>
      </c>
      <c r="D290" s="9" t="s">
        <v>11</v>
      </c>
      <c r="E290" s="425" t="s">
        <v>19</v>
      </c>
      <c r="F290" s="408"/>
    </row>
    <row r="291" spans="1:6" ht="15.75" customHeight="1" x14ac:dyDescent="0.25">
      <c r="A291" s="11">
        <v>1</v>
      </c>
      <c r="B291" s="32" t="s">
        <v>5</v>
      </c>
      <c r="C291" s="21">
        <v>5.5</v>
      </c>
      <c r="D291" s="1" t="str">
        <f t="shared" ref="D291:D295" si="14">IF(C291&gt;=18,"A1",IF(C291&gt;=16,"A2",IF(C291&gt;=14,"B1",IF(C291&gt;=12,"B2",IF(C291&gt;=10,"C1",IF(C291&gt;=8,"C2",IF(C291&gt;=6.5,"D","E")))))))</f>
        <v>E</v>
      </c>
      <c r="E291" s="413" t="s">
        <v>246</v>
      </c>
      <c r="F291" s="436"/>
    </row>
    <row r="292" spans="1:6" ht="15.75" customHeight="1" x14ac:dyDescent="0.25">
      <c r="A292" s="11">
        <v>2</v>
      </c>
      <c r="B292" s="32" t="s">
        <v>6</v>
      </c>
      <c r="C292" s="21">
        <v>5</v>
      </c>
      <c r="D292" s="1" t="str">
        <f t="shared" si="14"/>
        <v>E</v>
      </c>
      <c r="E292" s="437"/>
      <c r="F292" s="436"/>
    </row>
    <row r="293" spans="1:6" ht="15.75" customHeight="1" x14ac:dyDescent="0.25">
      <c r="A293" s="11">
        <v>3</v>
      </c>
      <c r="B293" s="32" t="s">
        <v>7</v>
      </c>
      <c r="C293" s="21">
        <v>6</v>
      </c>
      <c r="D293" s="1" t="str">
        <f t="shared" si="14"/>
        <v>E</v>
      </c>
      <c r="E293" s="437"/>
      <c r="F293" s="436"/>
    </row>
    <row r="294" spans="1:6" ht="15.75" customHeight="1" x14ac:dyDescent="0.25">
      <c r="A294" s="11">
        <v>4</v>
      </c>
      <c r="B294" s="32" t="s">
        <v>8</v>
      </c>
      <c r="C294" s="21">
        <v>7</v>
      </c>
      <c r="D294" s="1" t="str">
        <f t="shared" si="14"/>
        <v>D</v>
      </c>
      <c r="E294" s="437"/>
      <c r="F294" s="436"/>
    </row>
    <row r="295" spans="1:6" ht="15.75" customHeight="1" x14ac:dyDescent="0.25">
      <c r="A295" s="11">
        <v>5</v>
      </c>
      <c r="B295" s="32" t="s">
        <v>9</v>
      </c>
      <c r="C295" s="21">
        <v>8</v>
      </c>
      <c r="D295" s="1" t="str">
        <f t="shared" si="14"/>
        <v>C2</v>
      </c>
      <c r="E295" s="437"/>
      <c r="F295" s="436"/>
    </row>
    <row r="296" spans="1:6" ht="15.75" customHeight="1" x14ac:dyDescent="0.25">
      <c r="A296" s="6"/>
      <c r="B296" s="1" t="s">
        <v>2</v>
      </c>
      <c r="C296" s="4">
        <f>C291+C292+C293+C294+C295</f>
        <v>31.5</v>
      </c>
      <c r="D296" s="1" t="str">
        <f>IF(C296&gt;=91,"A1",IF(C296&gt;=81,"A2",IF(C296&gt;=71,"B1",IF(C296&gt;=61,"B2",IF(C296&gt;=51,"C1",IF(C296&gt;=41,"C2",IF(C296&gt;=33,"D","E")))))))</f>
        <v>E</v>
      </c>
      <c r="E296" s="437"/>
      <c r="F296" s="436"/>
    </row>
    <row r="297" spans="1:6" ht="15.75" customHeight="1" x14ac:dyDescent="0.25">
      <c r="A297" s="6"/>
      <c r="B297" s="32" t="s">
        <v>249</v>
      </c>
      <c r="C297" s="33">
        <f>(C296/100)*100</f>
        <v>31.5</v>
      </c>
      <c r="D297" s="1" t="str">
        <f>IF(C297&gt;=91,"A1",IF(C297&gt;=81,"A2",IF(C297&gt;=71,"B1",IF(C297&gt;=61,"B2",IF(C297&gt;=51,"C1",IF(C297&gt;=41,"C2",IF(C297&gt;=33,"D","E")))))))</f>
        <v>E</v>
      </c>
      <c r="E297" s="438"/>
      <c r="F297" s="439"/>
    </row>
    <row r="298" spans="1:6" ht="15.75" customHeight="1" x14ac:dyDescent="0.2">
      <c r="A298" s="403" t="s">
        <v>415</v>
      </c>
      <c r="B298" s="405" t="s">
        <v>200</v>
      </c>
      <c r="C298" s="406"/>
      <c r="D298" s="405" t="s">
        <v>20</v>
      </c>
      <c r="E298" s="409"/>
      <c r="F298" s="406"/>
    </row>
    <row r="299" spans="1:6" ht="15.75" customHeight="1" x14ac:dyDescent="0.2">
      <c r="A299" s="404"/>
      <c r="B299" s="407"/>
      <c r="C299" s="408"/>
      <c r="D299" s="407"/>
      <c r="E299" s="407"/>
      <c r="F299" s="408"/>
    </row>
    <row r="301" spans="1:6" ht="15.75" customHeight="1" x14ac:dyDescent="0.3">
      <c r="A301" s="5"/>
      <c r="B301" s="410" t="s">
        <v>54</v>
      </c>
      <c r="C301" s="411"/>
      <c r="D301" s="411"/>
      <c r="E301" s="411"/>
      <c r="F301" s="412"/>
    </row>
    <row r="302" spans="1:6" ht="15.75" customHeight="1" x14ac:dyDescent="0.3">
      <c r="A302" s="6"/>
      <c r="B302" s="418" t="s">
        <v>12</v>
      </c>
      <c r="C302" s="407"/>
      <c r="D302" s="407"/>
      <c r="E302" s="407"/>
      <c r="F302" s="408"/>
    </row>
    <row r="303" spans="1:6" ht="15.75" customHeight="1" x14ac:dyDescent="0.3">
      <c r="A303" s="6"/>
      <c r="B303" s="418" t="s">
        <v>13</v>
      </c>
      <c r="C303" s="407"/>
      <c r="D303" s="407"/>
      <c r="E303" s="407"/>
      <c r="F303" s="408"/>
    </row>
    <row r="304" spans="1:6" ht="15.75" customHeight="1" x14ac:dyDescent="0.25">
      <c r="A304" s="6"/>
      <c r="B304" s="419" t="s">
        <v>55</v>
      </c>
      <c r="C304" s="407"/>
      <c r="D304" s="407"/>
      <c r="E304" s="407"/>
      <c r="F304" s="408"/>
    </row>
    <row r="305" spans="1:6" ht="15.75" customHeight="1" x14ac:dyDescent="0.3">
      <c r="A305" s="6"/>
      <c r="B305" s="418" t="s">
        <v>22</v>
      </c>
      <c r="C305" s="407"/>
      <c r="D305" s="407"/>
      <c r="E305" s="407"/>
      <c r="F305" s="408"/>
    </row>
    <row r="306" spans="1:6" ht="15.75" customHeight="1" x14ac:dyDescent="0.3">
      <c r="A306" s="420" t="s">
        <v>58</v>
      </c>
      <c r="B306" s="407"/>
      <c r="C306" s="407"/>
      <c r="D306" s="407"/>
      <c r="E306" s="407"/>
      <c r="F306" s="408"/>
    </row>
    <row r="307" spans="1:6" ht="15.75" customHeight="1" x14ac:dyDescent="0.25">
      <c r="A307" s="7" t="s">
        <v>15</v>
      </c>
      <c r="B307" s="421" t="s">
        <v>199</v>
      </c>
      <c r="C307" s="423"/>
      <c r="D307" s="8" t="s">
        <v>16</v>
      </c>
      <c r="E307" s="421">
        <v>16</v>
      </c>
      <c r="F307" s="423"/>
    </row>
    <row r="308" spans="1:6" ht="15.75" customHeight="1" x14ac:dyDescent="0.25">
      <c r="A308" s="7" t="s">
        <v>1</v>
      </c>
      <c r="B308" s="421" t="s">
        <v>167</v>
      </c>
      <c r="C308" s="423"/>
      <c r="D308" s="7" t="s">
        <v>62</v>
      </c>
      <c r="E308" s="424">
        <v>1218</v>
      </c>
      <c r="F308" s="423"/>
    </row>
    <row r="309" spans="1:6" ht="15.75" customHeight="1" x14ac:dyDescent="0.25">
      <c r="A309" s="7" t="s">
        <v>64</v>
      </c>
      <c r="B309" s="426" t="s">
        <v>232</v>
      </c>
      <c r="C309" s="427"/>
      <c r="D309" s="9" t="s">
        <v>63</v>
      </c>
      <c r="E309" s="428" t="s">
        <v>233</v>
      </c>
      <c r="F309" s="429"/>
    </row>
    <row r="310" spans="1:6" ht="15.75" customHeight="1" x14ac:dyDescent="0.25">
      <c r="A310" s="10" t="s">
        <v>0</v>
      </c>
      <c r="B310" s="9" t="s">
        <v>17</v>
      </c>
      <c r="C310" s="9" t="s">
        <v>18</v>
      </c>
      <c r="D310" s="9" t="s">
        <v>11</v>
      </c>
      <c r="E310" s="425" t="s">
        <v>19</v>
      </c>
      <c r="F310" s="408"/>
    </row>
    <row r="311" spans="1:6" ht="15.75" customHeight="1" x14ac:dyDescent="0.25">
      <c r="A311" s="11">
        <v>1</v>
      </c>
      <c r="B311" s="32" t="s">
        <v>5</v>
      </c>
      <c r="C311" s="21">
        <v>13.5</v>
      </c>
      <c r="D311" s="1" t="str">
        <f t="shared" ref="D311:D315" si="15">IF(C311&gt;=18,"A1",IF(C311&gt;=16,"A2",IF(C311&gt;=14,"B1",IF(C311&gt;=12,"B2",IF(C311&gt;=10,"C1",IF(C311&gt;=8,"C2",IF(C311&gt;=6.5,"D","E")))))))</f>
        <v>B2</v>
      </c>
      <c r="E311" s="413" t="s">
        <v>243</v>
      </c>
      <c r="F311" s="436"/>
    </row>
    <row r="312" spans="1:6" ht="15.75" customHeight="1" x14ac:dyDescent="0.25">
      <c r="A312" s="11">
        <v>2</v>
      </c>
      <c r="B312" s="32" t="s">
        <v>6</v>
      </c>
      <c r="C312" s="21">
        <v>17</v>
      </c>
      <c r="D312" s="1" t="str">
        <f t="shared" si="15"/>
        <v>A2</v>
      </c>
      <c r="E312" s="437"/>
      <c r="F312" s="436"/>
    </row>
    <row r="313" spans="1:6" ht="15.75" customHeight="1" x14ac:dyDescent="0.25">
      <c r="A313" s="11">
        <v>3</v>
      </c>
      <c r="B313" s="32" t="s">
        <v>7</v>
      </c>
      <c r="C313" s="21">
        <v>14.5</v>
      </c>
      <c r="D313" s="1" t="str">
        <f t="shared" si="15"/>
        <v>B1</v>
      </c>
      <c r="E313" s="437"/>
      <c r="F313" s="436"/>
    </row>
    <row r="314" spans="1:6" ht="15.75" customHeight="1" x14ac:dyDescent="0.25">
      <c r="A314" s="11">
        <v>4</v>
      </c>
      <c r="B314" s="32" t="s">
        <v>8</v>
      </c>
      <c r="C314" s="21">
        <v>19.5</v>
      </c>
      <c r="D314" s="1" t="str">
        <f t="shared" si="15"/>
        <v>A1</v>
      </c>
      <c r="E314" s="437"/>
      <c r="F314" s="436"/>
    </row>
    <row r="315" spans="1:6" ht="15.75" customHeight="1" x14ac:dyDescent="0.25">
      <c r="A315" s="11">
        <v>5</v>
      </c>
      <c r="B315" s="32" t="s">
        <v>9</v>
      </c>
      <c r="C315" s="21">
        <v>17</v>
      </c>
      <c r="D315" s="1" t="str">
        <f t="shared" si="15"/>
        <v>A2</v>
      </c>
      <c r="E315" s="437"/>
      <c r="F315" s="436"/>
    </row>
    <row r="316" spans="1:6" ht="15.75" customHeight="1" x14ac:dyDescent="0.25">
      <c r="A316" s="6"/>
      <c r="B316" s="1" t="s">
        <v>2</v>
      </c>
      <c r="C316" s="4">
        <f>C311+C312+C313+C314+C315</f>
        <v>81.5</v>
      </c>
      <c r="D316" s="1" t="str">
        <f>IF(C316&gt;=91,"A1",IF(C316&gt;=81,"A2",IF(C316&gt;=71,"B1",IF(C316&gt;=61,"B2",IF(C316&gt;=51,"C1",IF(C316&gt;=41,"C2",IF(C316&gt;=33,"D","E")))))))</f>
        <v>A2</v>
      </c>
      <c r="E316" s="437"/>
      <c r="F316" s="436"/>
    </row>
    <row r="317" spans="1:6" ht="15.75" customHeight="1" x14ac:dyDescent="0.25">
      <c r="A317" s="6"/>
      <c r="B317" s="32" t="s">
        <v>249</v>
      </c>
      <c r="C317" s="33">
        <f>(C316/100)*100</f>
        <v>81.5</v>
      </c>
      <c r="D317" s="1" t="str">
        <f>IF(C317&gt;=91,"A1",IF(C317&gt;=81,"A2",IF(C317&gt;=71,"B1",IF(C317&gt;=61,"B2",IF(C317&gt;=51,"C1",IF(C317&gt;=41,"C2",IF(C317&gt;=33,"D","E")))))))</f>
        <v>A2</v>
      </c>
      <c r="E317" s="438"/>
      <c r="F317" s="439"/>
    </row>
    <row r="318" spans="1:6" ht="15.75" customHeight="1" x14ac:dyDescent="0.2">
      <c r="A318" s="403" t="s">
        <v>415</v>
      </c>
      <c r="B318" s="405" t="s">
        <v>200</v>
      </c>
      <c r="C318" s="406"/>
      <c r="D318" s="405" t="s">
        <v>20</v>
      </c>
      <c r="E318" s="409"/>
      <c r="F318" s="406"/>
    </row>
    <row r="319" spans="1:6" ht="15.75" customHeight="1" x14ac:dyDescent="0.2">
      <c r="A319" s="404"/>
      <c r="B319" s="407"/>
      <c r="C319" s="408"/>
      <c r="D319" s="407"/>
      <c r="E319" s="407"/>
      <c r="F319" s="408"/>
    </row>
    <row r="321" spans="1:6" ht="15.75" customHeight="1" x14ac:dyDescent="0.3">
      <c r="A321" s="5"/>
      <c r="B321" s="410" t="s">
        <v>54</v>
      </c>
      <c r="C321" s="411"/>
      <c r="D321" s="411"/>
      <c r="E321" s="411"/>
      <c r="F321" s="412"/>
    </row>
    <row r="322" spans="1:6" ht="15.75" customHeight="1" x14ac:dyDescent="0.3">
      <c r="A322" s="6"/>
      <c r="B322" s="418" t="s">
        <v>12</v>
      </c>
      <c r="C322" s="407"/>
      <c r="D322" s="407"/>
      <c r="E322" s="407"/>
      <c r="F322" s="408"/>
    </row>
    <row r="323" spans="1:6" ht="15.75" customHeight="1" x14ac:dyDescent="0.3">
      <c r="A323" s="6"/>
      <c r="B323" s="418" t="s">
        <v>13</v>
      </c>
      <c r="C323" s="407"/>
      <c r="D323" s="407"/>
      <c r="E323" s="407"/>
      <c r="F323" s="408"/>
    </row>
    <row r="324" spans="1:6" ht="15.75" customHeight="1" x14ac:dyDescent="0.25">
      <c r="A324" s="6"/>
      <c r="B324" s="419" t="s">
        <v>55</v>
      </c>
      <c r="C324" s="407"/>
      <c r="D324" s="407"/>
      <c r="E324" s="407"/>
      <c r="F324" s="408"/>
    </row>
    <row r="325" spans="1:6" ht="15.75" customHeight="1" x14ac:dyDescent="0.3">
      <c r="A325" s="6"/>
      <c r="B325" s="418" t="s">
        <v>22</v>
      </c>
      <c r="C325" s="407"/>
      <c r="D325" s="407"/>
      <c r="E325" s="407"/>
      <c r="F325" s="408"/>
    </row>
    <row r="326" spans="1:6" ht="15.75" customHeight="1" x14ac:dyDescent="0.3">
      <c r="A326" s="420" t="s">
        <v>58</v>
      </c>
      <c r="B326" s="407"/>
      <c r="C326" s="407"/>
      <c r="D326" s="407"/>
      <c r="E326" s="407"/>
      <c r="F326" s="408"/>
    </row>
    <row r="327" spans="1:6" ht="15.75" customHeight="1" x14ac:dyDescent="0.25">
      <c r="A327" s="7" t="s">
        <v>15</v>
      </c>
      <c r="B327" s="421" t="s">
        <v>199</v>
      </c>
      <c r="C327" s="422"/>
      <c r="D327" s="8" t="s">
        <v>16</v>
      </c>
      <c r="E327" s="421">
        <v>17</v>
      </c>
      <c r="F327" s="423"/>
    </row>
    <row r="328" spans="1:6" ht="15.75" customHeight="1" x14ac:dyDescent="0.25">
      <c r="A328" s="7" t="s">
        <v>1</v>
      </c>
      <c r="B328" s="421" t="s">
        <v>173</v>
      </c>
      <c r="C328" s="422"/>
      <c r="D328" s="7" t="s">
        <v>62</v>
      </c>
      <c r="E328" s="424">
        <v>1501</v>
      </c>
      <c r="F328" s="423"/>
    </row>
    <row r="329" spans="1:6" ht="15.75" customHeight="1" x14ac:dyDescent="0.25">
      <c r="A329" s="7" t="s">
        <v>64</v>
      </c>
      <c r="B329" s="426" t="s">
        <v>234</v>
      </c>
      <c r="C329" s="427"/>
      <c r="D329" s="9" t="s">
        <v>63</v>
      </c>
      <c r="E329" s="428" t="s">
        <v>235</v>
      </c>
      <c r="F329" s="429"/>
    </row>
    <row r="330" spans="1:6" ht="15.75" customHeight="1" x14ac:dyDescent="0.25">
      <c r="A330" s="10" t="s">
        <v>0</v>
      </c>
      <c r="B330" s="9" t="s">
        <v>17</v>
      </c>
      <c r="C330" s="9" t="s">
        <v>18</v>
      </c>
      <c r="D330" s="9" t="s">
        <v>11</v>
      </c>
      <c r="E330" s="425" t="s">
        <v>19</v>
      </c>
      <c r="F330" s="408"/>
    </row>
    <row r="331" spans="1:6" ht="15.75" customHeight="1" x14ac:dyDescent="0.25">
      <c r="A331" s="11">
        <v>1</v>
      </c>
      <c r="B331" s="32" t="s">
        <v>5</v>
      </c>
      <c r="C331" s="21">
        <v>13</v>
      </c>
      <c r="D331" s="1" t="str">
        <f t="shared" ref="D331:D335" si="16">IF(C331&gt;=18,"A1",IF(C331&gt;=16,"A2",IF(C331&gt;=14,"B1",IF(C331&gt;=12,"B2",IF(C331&gt;=10,"C1",IF(C331&gt;=8,"C2",IF(C331&gt;=6.5,"D","E")))))))</f>
        <v>B2</v>
      </c>
      <c r="E331" s="413" t="s">
        <v>243</v>
      </c>
      <c r="F331" s="436"/>
    </row>
    <row r="332" spans="1:6" ht="15.75" customHeight="1" x14ac:dyDescent="0.25">
      <c r="A332" s="11">
        <v>2</v>
      </c>
      <c r="B332" s="32" t="s">
        <v>6</v>
      </c>
      <c r="C332" s="21">
        <v>15</v>
      </c>
      <c r="D332" s="1" t="str">
        <f t="shared" si="16"/>
        <v>B1</v>
      </c>
      <c r="E332" s="437"/>
      <c r="F332" s="436"/>
    </row>
    <row r="333" spans="1:6" ht="15.75" customHeight="1" x14ac:dyDescent="0.25">
      <c r="A333" s="11">
        <v>3</v>
      </c>
      <c r="B333" s="32" t="s">
        <v>7</v>
      </c>
      <c r="C333" s="21">
        <v>12.5</v>
      </c>
      <c r="D333" s="1" t="str">
        <f t="shared" si="16"/>
        <v>B2</v>
      </c>
      <c r="E333" s="437"/>
      <c r="F333" s="436"/>
    </row>
    <row r="334" spans="1:6" ht="15.75" customHeight="1" x14ac:dyDescent="0.25">
      <c r="A334" s="11">
        <v>4</v>
      </c>
      <c r="B334" s="32" t="s">
        <v>8</v>
      </c>
      <c r="C334" s="21">
        <v>16</v>
      </c>
      <c r="D334" s="1" t="str">
        <f t="shared" si="16"/>
        <v>A2</v>
      </c>
      <c r="E334" s="437"/>
      <c r="F334" s="436"/>
    </row>
    <row r="335" spans="1:6" ht="15.75" customHeight="1" x14ac:dyDescent="0.25">
      <c r="A335" s="11">
        <v>5</v>
      </c>
      <c r="B335" s="32" t="s">
        <v>9</v>
      </c>
      <c r="C335" s="21">
        <v>19.5</v>
      </c>
      <c r="D335" s="1" t="str">
        <f t="shared" si="16"/>
        <v>A1</v>
      </c>
      <c r="E335" s="437"/>
      <c r="F335" s="436"/>
    </row>
    <row r="336" spans="1:6" ht="15.75" customHeight="1" x14ac:dyDescent="0.25">
      <c r="A336" s="6"/>
      <c r="B336" s="1" t="s">
        <v>2</v>
      </c>
      <c r="C336" s="4">
        <f>C331+C332+C333+C334+C335</f>
        <v>76</v>
      </c>
      <c r="D336" s="1" t="str">
        <f>IF(C336&gt;=91,"A1",IF(C336&gt;=81,"A2",IF(C336&gt;=71,"B1",IF(C336&gt;=61,"B2",IF(C336&gt;=51,"C1",IF(C336&gt;=41,"C2",IF(C336&gt;=33,"D","E")))))))</f>
        <v>B1</v>
      </c>
      <c r="E336" s="437"/>
      <c r="F336" s="436"/>
    </row>
    <row r="337" spans="1:6" ht="15.75" customHeight="1" x14ac:dyDescent="0.25">
      <c r="A337" s="6"/>
      <c r="B337" s="32" t="s">
        <v>249</v>
      </c>
      <c r="C337" s="33">
        <f>(C336/100)*100</f>
        <v>76</v>
      </c>
      <c r="D337" s="1" t="str">
        <f>IF(C337&gt;=91,"A1",IF(C337&gt;=81,"A2",IF(C337&gt;=71,"B1",IF(C337&gt;=61,"B2",IF(C337&gt;=51,"C1",IF(C337&gt;=41,"C2",IF(C337&gt;=33,"D","E")))))))</f>
        <v>B1</v>
      </c>
      <c r="E337" s="438"/>
      <c r="F337" s="439"/>
    </row>
    <row r="338" spans="1:6" ht="15.75" customHeight="1" x14ac:dyDescent="0.2">
      <c r="A338" s="403" t="s">
        <v>415</v>
      </c>
      <c r="B338" s="405" t="s">
        <v>200</v>
      </c>
      <c r="C338" s="406"/>
      <c r="D338" s="405" t="s">
        <v>20</v>
      </c>
      <c r="E338" s="409"/>
      <c r="F338" s="406"/>
    </row>
    <row r="339" spans="1:6" ht="15.75" customHeight="1" x14ac:dyDescent="0.2">
      <c r="A339" s="404"/>
      <c r="B339" s="407"/>
      <c r="C339" s="408"/>
      <c r="D339" s="407"/>
      <c r="E339" s="407"/>
      <c r="F339" s="408"/>
    </row>
    <row r="341" spans="1:6" ht="15.75" customHeight="1" x14ac:dyDescent="0.3">
      <c r="A341" s="5"/>
      <c r="B341" s="410" t="s">
        <v>54</v>
      </c>
      <c r="C341" s="411"/>
      <c r="D341" s="411"/>
      <c r="E341" s="411"/>
      <c r="F341" s="412"/>
    </row>
    <row r="342" spans="1:6" ht="15.75" customHeight="1" x14ac:dyDescent="0.3">
      <c r="A342" s="6"/>
      <c r="B342" s="418" t="s">
        <v>12</v>
      </c>
      <c r="C342" s="407"/>
      <c r="D342" s="407"/>
      <c r="E342" s="407"/>
      <c r="F342" s="408"/>
    </row>
    <row r="343" spans="1:6" ht="15.75" customHeight="1" x14ac:dyDescent="0.3">
      <c r="A343" s="6"/>
      <c r="B343" s="418" t="s">
        <v>13</v>
      </c>
      <c r="C343" s="407"/>
      <c r="D343" s="407"/>
      <c r="E343" s="407"/>
      <c r="F343" s="408"/>
    </row>
    <row r="344" spans="1:6" ht="15.75" customHeight="1" x14ac:dyDescent="0.25">
      <c r="A344" s="6"/>
      <c r="B344" s="419" t="s">
        <v>55</v>
      </c>
      <c r="C344" s="407"/>
      <c r="D344" s="407"/>
      <c r="E344" s="407"/>
      <c r="F344" s="408"/>
    </row>
    <row r="345" spans="1:6" ht="15.75" customHeight="1" x14ac:dyDescent="0.3">
      <c r="A345" s="6"/>
      <c r="B345" s="418" t="s">
        <v>22</v>
      </c>
      <c r="C345" s="407"/>
      <c r="D345" s="407"/>
      <c r="E345" s="407"/>
      <c r="F345" s="408"/>
    </row>
    <row r="346" spans="1:6" ht="15.75" customHeight="1" x14ac:dyDescent="0.3">
      <c r="A346" s="420" t="s">
        <v>58</v>
      </c>
      <c r="B346" s="407"/>
      <c r="C346" s="407"/>
      <c r="D346" s="407"/>
      <c r="E346" s="407"/>
      <c r="F346" s="408"/>
    </row>
    <row r="347" spans="1:6" ht="15.75" customHeight="1" x14ac:dyDescent="0.25">
      <c r="A347" s="7" t="s">
        <v>15</v>
      </c>
      <c r="B347" s="419" t="s">
        <v>199</v>
      </c>
      <c r="C347" s="408"/>
      <c r="D347" s="8" t="s">
        <v>16</v>
      </c>
      <c r="E347" s="421">
        <v>18</v>
      </c>
      <c r="F347" s="423"/>
    </row>
    <row r="348" spans="1:6" ht="15.75" customHeight="1" x14ac:dyDescent="0.25">
      <c r="A348" s="7" t="s">
        <v>1</v>
      </c>
      <c r="B348" s="419" t="s">
        <v>178</v>
      </c>
      <c r="C348" s="408"/>
      <c r="D348" s="7" t="s">
        <v>62</v>
      </c>
      <c r="E348" s="424">
        <v>1344</v>
      </c>
      <c r="F348" s="423"/>
    </row>
    <row r="349" spans="1:6" ht="15.75" customHeight="1" x14ac:dyDescent="0.25">
      <c r="A349" s="7" t="s">
        <v>64</v>
      </c>
      <c r="B349" s="444" t="s">
        <v>236</v>
      </c>
      <c r="C349" s="445"/>
      <c r="D349" s="9" t="s">
        <v>63</v>
      </c>
      <c r="E349" s="428" t="s">
        <v>237</v>
      </c>
      <c r="F349" s="429"/>
    </row>
    <row r="350" spans="1:6" ht="15.75" customHeight="1" x14ac:dyDescent="0.25">
      <c r="A350" s="10" t="s">
        <v>0</v>
      </c>
      <c r="B350" s="9" t="s">
        <v>17</v>
      </c>
      <c r="C350" s="9" t="s">
        <v>18</v>
      </c>
      <c r="D350" s="9" t="s">
        <v>11</v>
      </c>
      <c r="E350" s="425" t="s">
        <v>19</v>
      </c>
      <c r="F350" s="408"/>
    </row>
    <row r="351" spans="1:6" ht="15.75" customHeight="1" x14ac:dyDescent="0.25">
      <c r="A351" s="11">
        <v>1</v>
      </c>
      <c r="B351" s="12" t="s">
        <v>5</v>
      </c>
      <c r="C351" s="21">
        <v>16.5</v>
      </c>
      <c r="D351" s="1" t="str">
        <f t="shared" ref="D351:D355" si="17">IF(C351&gt;=18,"A1",IF(C351&gt;=16,"A2",IF(C351&gt;=14,"B1",IF(C351&gt;=12,"B2",IF(C351&gt;=10,"C1",IF(C351&gt;=8,"C2",IF(C351&gt;=6.5,"D","E")))))))</f>
        <v>A2</v>
      </c>
      <c r="E351" s="413" t="s">
        <v>244</v>
      </c>
      <c r="F351" s="414"/>
    </row>
    <row r="352" spans="1:6" ht="15.75" customHeight="1" x14ac:dyDescent="0.25">
      <c r="A352" s="11">
        <v>2</v>
      </c>
      <c r="B352" s="12" t="s">
        <v>6</v>
      </c>
      <c r="C352" s="21">
        <v>18.5</v>
      </c>
      <c r="D352" s="1" t="str">
        <f t="shared" si="17"/>
        <v>A1</v>
      </c>
      <c r="E352" s="415"/>
      <c r="F352" s="414"/>
    </row>
    <row r="353" spans="1:6" ht="15.75" customHeight="1" x14ac:dyDescent="0.25">
      <c r="A353" s="11">
        <v>3</v>
      </c>
      <c r="B353" s="12" t="s">
        <v>7</v>
      </c>
      <c r="C353" s="21">
        <v>20</v>
      </c>
      <c r="D353" s="1" t="str">
        <f t="shared" si="17"/>
        <v>A1</v>
      </c>
      <c r="E353" s="415"/>
      <c r="F353" s="414"/>
    </row>
    <row r="354" spans="1:6" ht="15.75" customHeight="1" x14ac:dyDescent="0.25">
      <c r="A354" s="11">
        <v>4</v>
      </c>
      <c r="B354" s="12" t="s">
        <v>8</v>
      </c>
      <c r="C354" s="21">
        <v>18.5</v>
      </c>
      <c r="D354" s="1" t="str">
        <f t="shared" si="17"/>
        <v>A1</v>
      </c>
      <c r="E354" s="415"/>
      <c r="F354" s="414"/>
    </row>
    <row r="355" spans="1:6" ht="15.75" customHeight="1" x14ac:dyDescent="0.25">
      <c r="A355" s="11">
        <v>5</v>
      </c>
      <c r="B355" s="12" t="s">
        <v>9</v>
      </c>
      <c r="C355" s="21">
        <v>16</v>
      </c>
      <c r="D355" s="1" t="str">
        <f t="shared" si="17"/>
        <v>A2</v>
      </c>
      <c r="E355" s="415"/>
      <c r="F355" s="414"/>
    </row>
    <row r="356" spans="1:6" ht="15.75" customHeight="1" x14ac:dyDescent="0.25">
      <c r="A356" s="6"/>
      <c r="B356" s="1" t="s">
        <v>2</v>
      </c>
      <c r="C356" s="4">
        <f>C351+C352+C353+C354+C355</f>
        <v>89.5</v>
      </c>
      <c r="D356" s="1" t="str">
        <f>IF(C356&gt;=91,"A1",IF(C356&gt;=81,"A2",IF(C356&gt;=71,"B1",IF(C356&gt;=61,"B2",IF(C356&gt;=51,"C1",IF(C356&gt;=41,"C2",IF(C356&gt;=33,"D","E")))))))</f>
        <v>A2</v>
      </c>
      <c r="E356" s="415"/>
      <c r="F356" s="414"/>
    </row>
    <row r="357" spans="1:6" ht="15.75" customHeight="1" x14ac:dyDescent="0.25">
      <c r="A357" s="6"/>
      <c r="B357" s="32" t="s">
        <v>249</v>
      </c>
      <c r="C357" s="33">
        <f>(C356/100)*100</f>
        <v>89.5</v>
      </c>
      <c r="D357" s="1" t="str">
        <f>IF(C357&gt;=91,"A1",IF(C357&gt;=81,"A2",IF(C357&gt;=71,"B1",IF(C357&gt;=61,"B2",IF(C357&gt;=51,"C1",IF(C357&gt;=41,"C2",IF(C357&gt;=33,"D","E")))))))</f>
        <v>A2</v>
      </c>
      <c r="E357" s="416"/>
      <c r="F357" s="417"/>
    </row>
    <row r="358" spans="1:6" ht="15.75" customHeight="1" x14ac:dyDescent="0.2">
      <c r="A358" s="403" t="s">
        <v>415</v>
      </c>
      <c r="B358" s="405" t="s">
        <v>200</v>
      </c>
      <c r="C358" s="406"/>
      <c r="D358" s="405" t="s">
        <v>20</v>
      </c>
      <c r="E358" s="409"/>
      <c r="F358" s="406"/>
    </row>
    <row r="359" spans="1:6" ht="15.75" customHeight="1" x14ac:dyDescent="0.2">
      <c r="A359" s="404"/>
      <c r="B359" s="407"/>
      <c r="C359" s="408"/>
      <c r="D359" s="407"/>
      <c r="E359" s="407"/>
      <c r="F359" s="408"/>
    </row>
    <row r="361" spans="1:6" ht="15.75" customHeight="1" x14ac:dyDescent="0.3">
      <c r="A361" s="5"/>
      <c r="B361" s="410" t="s">
        <v>54</v>
      </c>
      <c r="C361" s="411"/>
      <c r="D361" s="411"/>
      <c r="E361" s="411"/>
      <c r="F361" s="412"/>
    </row>
    <row r="362" spans="1:6" ht="15.75" customHeight="1" x14ac:dyDescent="0.3">
      <c r="A362" s="6"/>
      <c r="B362" s="418" t="s">
        <v>12</v>
      </c>
      <c r="C362" s="407"/>
      <c r="D362" s="407"/>
      <c r="E362" s="407"/>
      <c r="F362" s="408"/>
    </row>
    <row r="363" spans="1:6" ht="15.75" customHeight="1" x14ac:dyDescent="0.3">
      <c r="A363" s="6"/>
      <c r="B363" s="418" t="s">
        <v>13</v>
      </c>
      <c r="C363" s="407"/>
      <c r="D363" s="407"/>
      <c r="E363" s="407"/>
      <c r="F363" s="408"/>
    </row>
    <row r="364" spans="1:6" ht="15.75" customHeight="1" x14ac:dyDescent="0.25">
      <c r="A364" s="6"/>
      <c r="B364" s="419" t="s">
        <v>55</v>
      </c>
      <c r="C364" s="407"/>
      <c r="D364" s="407"/>
      <c r="E364" s="407"/>
      <c r="F364" s="408"/>
    </row>
    <row r="365" spans="1:6" ht="15.75" customHeight="1" x14ac:dyDescent="0.3">
      <c r="A365" s="6"/>
      <c r="B365" s="418" t="s">
        <v>22</v>
      </c>
      <c r="C365" s="407"/>
      <c r="D365" s="407"/>
      <c r="E365" s="407"/>
      <c r="F365" s="408"/>
    </row>
    <row r="366" spans="1:6" ht="15.75" customHeight="1" x14ac:dyDescent="0.3">
      <c r="A366" s="420" t="s">
        <v>58</v>
      </c>
      <c r="B366" s="407"/>
      <c r="C366" s="407"/>
      <c r="D366" s="407"/>
      <c r="E366" s="407"/>
      <c r="F366" s="408"/>
    </row>
    <row r="367" spans="1:6" ht="15.75" customHeight="1" x14ac:dyDescent="0.25">
      <c r="A367" s="7" t="s">
        <v>15</v>
      </c>
      <c r="B367" s="421" t="s">
        <v>199</v>
      </c>
      <c r="C367" s="422"/>
      <c r="D367" s="8" t="s">
        <v>16</v>
      </c>
      <c r="E367" s="421">
        <v>19</v>
      </c>
      <c r="F367" s="423"/>
    </row>
    <row r="368" spans="1:6" ht="15.75" customHeight="1" x14ac:dyDescent="0.25">
      <c r="A368" s="7" t="s">
        <v>1</v>
      </c>
      <c r="B368" s="421" t="s">
        <v>184</v>
      </c>
      <c r="C368" s="422"/>
      <c r="D368" s="7" t="s">
        <v>62</v>
      </c>
      <c r="E368" s="424">
        <v>1329</v>
      </c>
      <c r="F368" s="423"/>
    </row>
    <row r="369" spans="1:6" ht="15.75" customHeight="1" x14ac:dyDescent="0.25">
      <c r="A369" s="7" t="s">
        <v>64</v>
      </c>
      <c r="B369" s="426" t="s">
        <v>238</v>
      </c>
      <c r="C369" s="427"/>
      <c r="D369" s="9" t="s">
        <v>63</v>
      </c>
      <c r="E369" s="428" t="s">
        <v>239</v>
      </c>
      <c r="F369" s="429"/>
    </row>
    <row r="370" spans="1:6" ht="15.75" customHeight="1" x14ac:dyDescent="0.25">
      <c r="A370" s="10" t="s">
        <v>0</v>
      </c>
      <c r="B370" s="9" t="s">
        <v>17</v>
      </c>
      <c r="C370" s="9" t="s">
        <v>18</v>
      </c>
      <c r="D370" s="9" t="s">
        <v>11</v>
      </c>
      <c r="E370" s="425" t="s">
        <v>19</v>
      </c>
      <c r="F370" s="408"/>
    </row>
    <row r="371" spans="1:6" ht="15.75" customHeight="1" x14ac:dyDescent="0.25">
      <c r="A371" s="11">
        <v>1</v>
      </c>
      <c r="B371" s="12" t="s">
        <v>5</v>
      </c>
      <c r="C371" s="21">
        <v>17.5</v>
      </c>
      <c r="D371" s="1" t="str">
        <f t="shared" ref="D371:D375" si="18">IF(C371&gt;=18,"A1",IF(C371&gt;=16,"A2",IF(C371&gt;=14,"B1",IF(C371&gt;=12,"B2",IF(C371&gt;=10,"C1",IF(C371&gt;=8,"C2",IF(C371&gt;=6.5,"D","E")))))))</f>
        <v>A2</v>
      </c>
      <c r="E371" s="413" t="s">
        <v>244</v>
      </c>
      <c r="F371" s="414"/>
    </row>
    <row r="372" spans="1:6" ht="15.75" customHeight="1" x14ac:dyDescent="0.25">
      <c r="A372" s="11">
        <v>2</v>
      </c>
      <c r="B372" s="12" t="s">
        <v>6</v>
      </c>
      <c r="C372" s="21">
        <v>14.5</v>
      </c>
      <c r="D372" s="1" t="str">
        <f t="shared" si="18"/>
        <v>B1</v>
      </c>
      <c r="E372" s="415"/>
      <c r="F372" s="414"/>
    </row>
    <row r="373" spans="1:6" ht="15.75" customHeight="1" x14ac:dyDescent="0.25">
      <c r="A373" s="11">
        <v>3</v>
      </c>
      <c r="B373" s="12" t="s">
        <v>7</v>
      </c>
      <c r="C373" s="21">
        <v>20</v>
      </c>
      <c r="D373" s="1" t="str">
        <f t="shared" si="18"/>
        <v>A1</v>
      </c>
      <c r="E373" s="415"/>
      <c r="F373" s="414"/>
    </row>
    <row r="374" spans="1:6" ht="15.75" customHeight="1" x14ac:dyDescent="0.25">
      <c r="A374" s="11">
        <v>4</v>
      </c>
      <c r="B374" s="12" t="s">
        <v>8</v>
      </c>
      <c r="C374" s="21">
        <v>18</v>
      </c>
      <c r="D374" s="1" t="str">
        <f t="shared" si="18"/>
        <v>A1</v>
      </c>
      <c r="E374" s="415"/>
      <c r="F374" s="414"/>
    </row>
    <row r="375" spans="1:6" ht="15.75" customHeight="1" x14ac:dyDescent="0.25">
      <c r="A375" s="11">
        <v>5</v>
      </c>
      <c r="B375" s="12" t="s">
        <v>9</v>
      </c>
      <c r="C375" s="21">
        <v>15.5</v>
      </c>
      <c r="D375" s="1" t="str">
        <f t="shared" si="18"/>
        <v>B1</v>
      </c>
      <c r="E375" s="415"/>
      <c r="F375" s="414"/>
    </row>
    <row r="376" spans="1:6" ht="15.75" customHeight="1" x14ac:dyDescent="0.25">
      <c r="A376" s="6"/>
      <c r="B376" s="1" t="s">
        <v>2</v>
      </c>
      <c r="C376" s="4">
        <f>C371+C372+C373+C374+C375</f>
        <v>85.5</v>
      </c>
      <c r="D376" s="1" t="str">
        <f>IF(C376&gt;=91,"A1",IF(C376&gt;=81,"A2",IF(C376&gt;=71,"B1",IF(C376&gt;=61,"B2",IF(C376&gt;=51,"C1",IF(C376&gt;=41,"C2",IF(C376&gt;=33,"D","E")))))))</f>
        <v>A2</v>
      </c>
      <c r="E376" s="415"/>
      <c r="F376" s="414"/>
    </row>
    <row r="377" spans="1:6" ht="15.75" customHeight="1" x14ac:dyDescent="0.25">
      <c r="A377" s="6"/>
      <c r="B377" s="32" t="s">
        <v>249</v>
      </c>
      <c r="C377" s="33">
        <f>(C376/100)*100</f>
        <v>85.5</v>
      </c>
      <c r="D377" s="1" t="str">
        <f>IF(C377&gt;=91,"A1",IF(C377&gt;=81,"A2",IF(C377&gt;=71,"B1",IF(C377&gt;=61,"B2",IF(C377&gt;=51,"C1",IF(C377&gt;=41,"C2",IF(C377&gt;=33,"D","E")))))))</f>
        <v>A2</v>
      </c>
      <c r="E377" s="416"/>
      <c r="F377" s="417"/>
    </row>
    <row r="378" spans="1:6" ht="15.75" customHeight="1" x14ac:dyDescent="0.2">
      <c r="A378" s="403" t="s">
        <v>415</v>
      </c>
      <c r="B378" s="405" t="s">
        <v>200</v>
      </c>
      <c r="C378" s="406"/>
      <c r="D378" s="405" t="s">
        <v>20</v>
      </c>
      <c r="E378" s="409"/>
      <c r="F378" s="406"/>
    </row>
    <row r="379" spans="1:6" ht="15.75" customHeight="1" x14ac:dyDescent="0.2">
      <c r="A379" s="404"/>
      <c r="B379" s="407"/>
      <c r="C379" s="408"/>
      <c r="D379" s="407"/>
      <c r="E379" s="407"/>
      <c r="F379" s="408"/>
    </row>
    <row r="381" spans="1:6" ht="15.75" customHeight="1" x14ac:dyDescent="0.3">
      <c r="A381" s="5"/>
      <c r="B381" s="410" t="s">
        <v>54</v>
      </c>
      <c r="C381" s="411"/>
      <c r="D381" s="411"/>
      <c r="E381" s="411"/>
      <c r="F381" s="412"/>
    </row>
    <row r="382" spans="1:6" ht="15.75" customHeight="1" x14ac:dyDescent="0.3">
      <c r="A382" s="6"/>
      <c r="B382" s="418" t="s">
        <v>12</v>
      </c>
      <c r="C382" s="407"/>
      <c r="D382" s="407"/>
      <c r="E382" s="407"/>
      <c r="F382" s="408"/>
    </row>
    <row r="383" spans="1:6" ht="15.75" customHeight="1" x14ac:dyDescent="0.3">
      <c r="A383" s="6"/>
      <c r="B383" s="418" t="s">
        <v>13</v>
      </c>
      <c r="C383" s="407"/>
      <c r="D383" s="407"/>
      <c r="E383" s="407"/>
      <c r="F383" s="408"/>
    </row>
    <row r="384" spans="1:6" ht="15.75" customHeight="1" x14ac:dyDescent="0.25">
      <c r="A384" s="6"/>
      <c r="B384" s="419" t="s">
        <v>55</v>
      </c>
      <c r="C384" s="407"/>
      <c r="D384" s="407"/>
      <c r="E384" s="407"/>
      <c r="F384" s="408"/>
    </row>
    <row r="385" spans="1:6" ht="15.75" customHeight="1" x14ac:dyDescent="0.3">
      <c r="A385" s="6"/>
      <c r="B385" s="418" t="s">
        <v>22</v>
      </c>
      <c r="C385" s="407"/>
      <c r="D385" s="407"/>
      <c r="E385" s="407"/>
      <c r="F385" s="408"/>
    </row>
    <row r="386" spans="1:6" ht="15.75" customHeight="1" x14ac:dyDescent="0.3">
      <c r="A386" s="420" t="s">
        <v>58</v>
      </c>
      <c r="B386" s="407"/>
      <c r="C386" s="407"/>
      <c r="D386" s="407"/>
      <c r="E386" s="407"/>
      <c r="F386" s="408"/>
    </row>
    <row r="387" spans="1:6" ht="15.75" customHeight="1" x14ac:dyDescent="0.25">
      <c r="A387" s="7" t="s">
        <v>15</v>
      </c>
      <c r="B387" s="421" t="s">
        <v>199</v>
      </c>
      <c r="C387" s="423"/>
      <c r="D387" s="8" t="s">
        <v>16</v>
      </c>
      <c r="E387" s="421">
        <v>20</v>
      </c>
      <c r="F387" s="423"/>
    </row>
    <row r="388" spans="1:6" ht="15.75" customHeight="1" x14ac:dyDescent="0.25">
      <c r="A388" s="7" t="s">
        <v>1</v>
      </c>
      <c r="B388" s="421" t="s">
        <v>191</v>
      </c>
      <c r="C388" s="423"/>
      <c r="D388" s="7" t="s">
        <v>62</v>
      </c>
      <c r="E388" s="424">
        <v>1339</v>
      </c>
      <c r="F388" s="423"/>
    </row>
    <row r="389" spans="1:6" ht="15.75" customHeight="1" x14ac:dyDescent="0.25">
      <c r="A389" s="7" t="s">
        <v>64</v>
      </c>
      <c r="B389" s="426" t="s">
        <v>240</v>
      </c>
      <c r="C389" s="427"/>
      <c r="D389" s="9" t="s">
        <v>63</v>
      </c>
      <c r="E389" s="428" t="s">
        <v>241</v>
      </c>
      <c r="F389" s="429"/>
    </row>
    <row r="390" spans="1:6" ht="15.75" customHeight="1" x14ac:dyDescent="0.25">
      <c r="A390" s="10" t="s">
        <v>0</v>
      </c>
      <c r="B390" s="9" t="s">
        <v>17</v>
      </c>
      <c r="C390" s="9" t="s">
        <v>18</v>
      </c>
      <c r="D390" s="9" t="s">
        <v>11</v>
      </c>
      <c r="E390" s="425" t="s">
        <v>19</v>
      </c>
      <c r="F390" s="408"/>
    </row>
    <row r="391" spans="1:6" ht="15.75" customHeight="1" x14ac:dyDescent="0.25">
      <c r="A391" s="11">
        <v>1</v>
      </c>
      <c r="B391" s="32" t="s">
        <v>5</v>
      </c>
      <c r="C391" s="21">
        <v>15.5</v>
      </c>
      <c r="D391" s="1" t="str">
        <f t="shared" ref="D391:D395" si="19">IF(C391&gt;=18,"A1",IF(C391&gt;=16,"A2",IF(C391&gt;=14,"B1",IF(C391&gt;=12,"B2",IF(C391&gt;=10,"C1",IF(C391&gt;=8,"C2",IF(C391&gt;=6.5,"D","E")))))))</f>
        <v>B1</v>
      </c>
      <c r="E391" s="430" t="s">
        <v>244</v>
      </c>
      <c r="F391" s="431"/>
    </row>
    <row r="392" spans="1:6" ht="15.75" customHeight="1" x14ac:dyDescent="0.25">
      <c r="A392" s="11">
        <v>2</v>
      </c>
      <c r="B392" s="32" t="s">
        <v>6</v>
      </c>
      <c r="C392" s="21">
        <v>19.5</v>
      </c>
      <c r="D392" s="1" t="str">
        <f t="shared" si="19"/>
        <v>A1</v>
      </c>
      <c r="E392" s="432"/>
      <c r="F392" s="433"/>
    </row>
    <row r="393" spans="1:6" ht="15.75" customHeight="1" x14ac:dyDescent="0.25">
      <c r="A393" s="11">
        <v>3</v>
      </c>
      <c r="B393" s="32" t="s">
        <v>7</v>
      </c>
      <c r="C393" s="21">
        <v>18.5</v>
      </c>
      <c r="D393" s="1" t="str">
        <f t="shared" si="19"/>
        <v>A1</v>
      </c>
      <c r="E393" s="432"/>
      <c r="F393" s="433"/>
    </row>
    <row r="394" spans="1:6" ht="15.75" customHeight="1" x14ac:dyDescent="0.25">
      <c r="A394" s="11">
        <v>4</v>
      </c>
      <c r="B394" s="32" t="s">
        <v>8</v>
      </c>
      <c r="C394" s="21">
        <v>20</v>
      </c>
      <c r="D394" s="1" t="str">
        <f t="shared" si="19"/>
        <v>A1</v>
      </c>
      <c r="E394" s="432"/>
      <c r="F394" s="433"/>
    </row>
    <row r="395" spans="1:6" ht="15.75" customHeight="1" x14ac:dyDescent="0.25">
      <c r="A395" s="11">
        <v>5</v>
      </c>
      <c r="B395" s="32" t="s">
        <v>9</v>
      </c>
      <c r="C395" s="21">
        <v>20</v>
      </c>
      <c r="D395" s="1" t="str">
        <f t="shared" si="19"/>
        <v>A1</v>
      </c>
      <c r="E395" s="432"/>
      <c r="F395" s="433"/>
    </row>
    <row r="396" spans="1:6" ht="15.75" customHeight="1" x14ac:dyDescent="0.25">
      <c r="A396" s="6"/>
      <c r="B396" s="1" t="s">
        <v>2</v>
      </c>
      <c r="C396" s="4">
        <f>C391+C392+C393+C394+C395</f>
        <v>93.5</v>
      </c>
      <c r="D396" s="1" t="str">
        <f>IF(C396&gt;=91,"A1",IF(C396&gt;=81,"A2",IF(C396&gt;=71,"B1",IF(C396&gt;=61,"B2",IF(C396&gt;=51,"C1",IF(C396&gt;=41,"C2",IF(C396&gt;=33,"D","E")))))))</f>
        <v>A1</v>
      </c>
      <c r="E396" s="432"/>
      <c r="F396" s="433"/>
    </row>
    <row r="397" spans="1:6" ht="15.75" customHeight="1" x14ac:dyDescent="0.25">
      <c r="A397" s="6"/>
      <c r="B397" s="32" t="s">
        <v>249</v>
      </c>
      <c r="C397" s="33">
        <f>(C396/100)*100</f>
        <v>93.5</v>
      </c>
      <c r="D397" s="1" t="str">
        <f>IF(C397&gt;=91,"A1",IF(C397&gt;=81,"A2",IF(C397&gt;=71,"B1",IF(C397&gt;=61,"B2",IF(C397&gt;=51,"C1",IF(C397&gt;=41,"C2",IF(C397&gt;=33,"D","E")))))))</f>
        <v>A1</v>
      </c>
      <c r="E397" s="434"/>
      <c r="F397" s="435"/>
    </row>
    <row r="398" spans="1:6" ht="15.75" customHeight="1" x14ac:dyDescent="0.2">
      <c r="A398" s="403" t="s">
        <v>415</v>
      </c>
      <c r="B398" s="405" t="s">
        <v>200</v>
      </c>
      <c r="C398" s="406"/>
      <c r="D398" s="405" t="s">
        <v>20</v>
      </c>
      <c r="E398" s="409"/>
      <c r="F398" s="406"/>
    </row>
    <row r="399" spans="1:6" ht="15.75" customHeight="1" x14ac:dyDescent="0.2">
      <c r="A399" s="404"/>
      <c r="B399" s="407"/>
      <c r="C399" s="408"/>
      <c r="D399" s="407"/>
      <c r="E399" s="407"/>
      <c r="F399" s="408"/>
    </row>
  </sheetData>
  <mergeCells count="340">
    <mergeCell ref="E9:F9"/>
    <mergeCell ref="B9:C9"/>
    <mergeCell ref="B1:F1"/>
    <mergeCell ref="B2:F2"/>
    <mergeCell ref="B3:F3"/>
    <mergeCell ref="B4:F4"/>
    <mergeCell ref="B5:F5"/>
    <mergeCell ref="A6:F6"/>
    <mergeCell ref="B7:C7"/>
    <mergeCell ref="E7:F7"/>
    <mergeCell ref="B8:C8"/>
    <mergeCell ref="E8:F8"/>
    <mergeCell ref="B21:F21"/>
    <mergeCell ref="B22:F22"/>
    <mergeCell ref="B23:F23"/>
    <mergeCell ref="B24:F24"/>
    <mergeCell ref="B25:F25"/>
    <mergeCell ref="E10:F10"/>
    <mergeCell ref="E11:F17"/>
    <mergeCell ref="A18:A19"/>
    <mergeCell ref="B18:C19"/>
    <mergeCell ref="D18:F19"/>
    <mergeCell ref="B29:C29"/>
    <mergeCell ref="E29:F29"/>
    <mergeCell ref="E30:F30"/>
    <mergeCell ref="E31:F37"/>
    <mergeCell ref="A38:A39"/>
    <mergeCell ref="B38:C39"/>
    <mergeCell ref="D38:F39"/>
    <mergeCell ref="A26:F26"/>
    <mergeCell ref="B27:C27"/>
    <mergeCell ref="E27:F27"/>
    <mergeCell ref="B28:C28"/>
    <mergeCell ref="E28:F28"/>
    <mergeCell ref="A58:A59"/>
    <mergeCell ref="B58:C59"/>
    <mergeCell ref="D58:F59"/>
    <mergeCell ref="A46:F46"/>
    <mergeCell ref="B47:C47"/>
    <mergeCell ref="E47:F47"/>
    <mergeCell ref="B48:C48"/>
    <mergeCell ref="E48:F48"/>
    <mergeCell ref="B41:F41"/>
    <mergeCell ref="B42:F42"/>
    <mergeCell ref="B43:F43"/>
    <mergeCell ref="B44:F44"/>
    <mergeCell ref="B45:F45"/>
    <mergeCell ref="B61:F61"/>
    <mergeCell ref="B62:F62"/>
    <mergeCell ref="B63:F63"/>
    <mergeCell ref="B64:F64"/>
    <mergeCell ref="B65:F65"/>
    <mergeCell ref="B49:C49"/>
    <mergeCell ref="E49:F49"/>
    <mergeCell ref="E50:F50"/>
    <mergeCell ref="E51:F57"/>
    <mergeCell ref="B69:C69"/>
    <mergeCell ref="E69:F69"/>
    <mergeCell ref="E70:F70"/>
    <mergeCell ref="E71:F77"/>
    <mergeCell ref="A78:A79"/>
    <mergeCell ref="B78:C79"/>
    <mergeCell ref="D78:F79"/>
    <mergeCell ref="A66:F66"/>
    <mergeCell ref="B67:C67"/>
    <mergeCell ref="E67:F67"/>
    <mergeCell ref="B68:C68"/>
    <mergeCell ref="E68:F68"/>
    <mergeCell ref="A98:A99"/>
    <mergeCell ref="B98:C99"/>
    <mergeCell ref="D98:F99"/>
    <mergeCell ref="A86:F86"/>
    <mergeCell ref="B87:C87"/>
    <mergeCell ref="E87:F87"/>
    <mergeCell ref="B88:C88"/>
    <mergeCell ref="E88:F88"/>
    <mergeCell ref="B81:F81"/>
    <mergeCell ref="B82:F82"/>
    <mergeCell ref="B83:F83"/>
    <mergeCell ref="B84:F84"/>
    <mergeCell ref="B85:F85"/>
    <mergeCell ref="B101:F101"/>
    <mergeCell ref="B102:F102"/>
    <mergeCell ref="B103:F103"/>
    <mergeCell ref="B104:F104"/>
    <mergeCell ref="B105:F105"/>
    <mergeCell ref="B89:C89"/>
    <mergeCell ref="E89:F89"/>
    <mergeCell ref="E90:F90"/>
    <mergeCell ref="E91:F97"/>
    <mergeCell ref="B109:C109"/>
    <mergeCell ref="E109:F109"/>
    <mergeCell ref="E110:F110"/>
    <mergeCell ref="E111:F117"/>
    <mergeCell ref="A118:A119"/>
    <mergeCell ref="B118:C119"/>
    <mergeCell ref="D118:F119"/>
    <mergeCell ref="A106:F106"/>
    <mergeCell ref="B107:C107"/>
    <mergeCell ref="E107:F107"/>
    <mergeCell ref="B108:C108"/>
    <mergeCell ref="E108:F108"/>
    <mergeCell ref="A138:A139"/>
    <mergeCell ref="B138:C139"/>
    <mergeCell ref="D138:F139"/>
    <mergeCell ref="A126:F126"/>
    <mergeCell ref="B127:C127"/>
    <mergeCell ref="E127:F127"/>
    <mergeCell ref="B128:C128"/>
    <mergeCell ref="E128:F128"/>
    <mergeCell ref="B121:F121"/>
    <mergeCell ref="B122:F122"/>
    <mergeCell ref="B123:F123"/>
    <mergeCell ref="B124:F124"/>
    <mergeCell ref="B125:F125"/>
    <mergeCell ref="B141:F141"/>
    <mergeCell ref="B142:F142"/>
    <mergeCell ref="B143:F143"/>
    <mergeCell ref="B144:F144"/>
    <mergeCell ref="B145:F145"/>
    <mergeCell ref="B129:C129"/>
    <mergeCell ref="E129:F129"/>
    <mergeCell ref="E130:F130"/>
    <mergeCell ref="E131:F137"/>
    <mergeCell ref="B149:C149"/>
    <mergeCell ref="E149:F149"/>
    <mergeCell ref="E150:F150"/>
    <mergeCell ref="E151:F157"/>
    <mergeCell ref="A158:A159"/>
    <mergeCell ref="B158:C159"/>
    <mergeCell ref="D158:F159"/>
    <mergeCell ref="A146:F146"/>
    <mergeCell ref="B147:C147"/>
    <mergeCell ref="E147:F147"/>
    <mergeCell ref="B148:C148"/>
    <mergeCell ref="E148:F148"/>
    <mergeCell ref="A178:A179"/>
    <mergeCell ref="B178:C179"/>
    <mergeCell ref="D178:F179"/>
    <mergeCell ref="A166:F166"/>
    <mergeCell ref="B167:C167"/>
    <mergeCell ref="E167:F167"/>
    <mergeCell ref="B168:C168"/>
    <mergeCell ref="E168:F168"/>
    <mergeCell ref="B161:F161"/>
    <mergeCell ref="B162:F162"/>
    <mergeCell ref="B163:F163"/>
    <mergeCell ref="B164:F164"/>
    <mergeCell ref="B165:F165"/>
    <mergeCell ref="B181:F181"/>
    <mergeCell ref="B182:F182"/>
    <mergeCell ref="B183:F183"/>
    <mergeCell ref="B184:F184"/>
    <mergeCell ref="B185:F185"/>
    <mergeCell ref="B169:C169"/>
    <mergeCell ref="E169:F169"/>
    <mergeCell ref="E170:F170"/>
    <mergeCell ref="E171:F177"/>
    <mergeCell ref="B189:C189"/>
    <mergeCell ref="E189:F189"/>
    <mergeCell ref="E190:F190"/>
    <mergeCell ref="E191:F197"/>
    <mergeCell ref="A198:A199"/>
    <mergeCell ref="B198:C199"/>
    <mergeCell ref="D198:F199"/>
    <mergeCell ref="A186:F186"/>
    <mergeCell ref="B187:C187"/>
    <mergeCell ref="E187:F187"/>
    <mergeCell ref="B188:C188"/>
    <mergeCell ref="E188:F188"/>
    <mergeCell ref="A218:A219"/>
    <mergeCell ref="B218:C219"/>
    <mergeCell ref="D218:F219"/>
    <mergeCell ref="A206:F206"/>
    <mergeCell ref="B207:C207"/>
    <mergeCell ref="E207:F207"/>
    <mergeCell ref="B208:C208"/>
    <mergeCell ref="E208:F208"/>
    <mergeCell ref="B201:F201"/>
    <mergeCell ref="B202:F202"/>
    <mergeCell ref="B203:F203"/>
    <mergeCell ref="B204:F204"/>
    <mergeCell ref="B205:F205"/>
    <mergeCell ref="B221:F221"/>
    <mergeCell ref="B222:F222"/>
    <mergeCell ref="B223:F223"/>
    <mergeCell ref="B224:F224"/>
    <mergeCell ref="B225:F225"/>
    <mergeCell ref="B209:C209"/>
    <mergeCell ref="E209:F209"/>
    <mergeCell ref="E210:F210"/>
    <mergeCell ref="E211:F217"/>
    <mergeCell ref="B229:C229"/>
    <mergeCell ref="E229:F229"/>
    <mergeCell ref="E230:F230"/>
    <mergeCell ref="E231:F237"/>
    <mergeCell ref="A238:A239"/>
    <mergeCell ref="B238:C239"/>
    <mergeCell ref="D238:F239"/>
    <mergeCell ref="A226:F226"/>
    <mergeCell ref="B227:C227"/>
    <mergeCell ref="E227:F227"/>
    <mergeCell ref="B228:C228"/>
    <mergeCell ref="E228:F228"/>
    <mergeCell ref="A258:A259"/>
    <mergeCell ref="B258:C259"/>
    <mergeCell ref="D258:F259"/>
    <mergeCell ref="A246:F246"/>
    <mergeCell ref="B247:C247"/>
    <mergeCell ref="E247:F247"/>
    <mergeCell ref="B248:C248"/>
    <mergeCell ref="E248:F248"/>
    <mergeCell ref="B241:F241"/>
    <mergeCell ref="B242:F242"/>
    <mergeCell ref="B243:F243"/>
    <mergeCell ref="B244:F244"/>
    <mergeCell ref="B245:F245"/>
    <mergeCell ref="B261:F261"/>
    <mergeCell ref="B262:F262"/>
    <mergeCell ref="B263:F263"/>
    <mergeCell ref="B264:F264"/>
    <mergeCell ref="B265:F265"/>
    <mergeCell ref="B249:C249"/>
    <mergeCell ref="E249:F249"/>
    <mergeCell ref="E250:F250"/>
    <mergeCell ref="E251:F257"/>
    <mergeCell ref="B269:C269"/>
    <mergeCell ref="E269:F269"/>
    <mergeCell ref="E270:F270"/>
    <mergeCell ref="E271:F277"/>
    <mergeCell ref="A278:A279"/>
    <mergeCell ref="B278:C279"/>
    <mergeCell ref="D278:F279"/>
    <mergeCell ref="A266:F266"/>
    <mergeCell ref="B267:C267"/>
    <mergeCell ref="E267:F267"/>
    <mergeCell ref="B268:C268"/>
    <mergeCell ref="E268:F268"/>
    <mergeCell ref="A298:A299"/>
    <mergeCell ref="B298:C299"/>
    <mergeCell ref="D298:F299"/>
    <mergeCell ref="A286:F286"/>
    <mergeCell ref="B287:C287"/>
    <mergeCell ref="E287:F287"/>
    <mergeCell ref="B288:C288"/>
    <mergeCell ref="E288:F288"/>
    <mergeCell ref="B281:F281"/>
    <mergeCell ref="B282:F282"/>
    <mergeCell ref="B283:F283"/>
    <mergeCell ref="B284:F284"/>
    <mergeCell ref="B285:F285"/>
    <mergeCell ref="B301:F301"/>
    <mergeCell ref="B302:F302"/>
    <mergeCell ref="B303:F303"/>
    <mergeCell ref="B304:F304"/>
    <mergeCell ref="B305:F305"/>
    <mergeCell ref="B289:C289"/>
    <mergeCell ref="E289:F289"/>
    <mergeCell ref="E290:F290"/>
    <mergeCell ref="E291:F297"/>
    <mergeCell ref="B309:C309"/>
    <mergeCell ref="E309:F309"/>
    <mergeCell ref="E310:F310"/>
    <mergeCell ref="E311:F317"/>
    <mergeCell ref="A318:A319"/>
    <mergeCell ref="B318:C319"/>
    <mergeCell ref="D318:F319"/>
    <mergeCell ref="A306:F306"/>
    <mergeCell ref="B307:C307"/>
    <mergeCell ref="E307:F307"/>
    <mergeCell ref="B308:C308"/>
    <mergeCell ref="E308:F308"/>
    <mergeCell ref="A338:A339"/>
    <mergeCell ref="B338:C339"/>
    <mergeCell ref="D338:F339"/>
    <mergeCell ref="A326:F326"/>
    <mergeCell ref="B327:C327"/>
    <mergeCell ref="E327:F327"/>
    <mergeCell ref="B328:C328"/>
    <mergeCell ref="E328:F328"/>
    <mergeCell ref="B321:F321"/>
    <mergeCell ref="B322:F322"/>
    <mergeCell ref="B323:F323"/>
    <mergeCell ref="B324:F324"/>
    <mergeCell ref="B325:F325"/>
    <mergeCell ref="B341:F341"/>
    <mergeCell ref="B342:F342"/>
    <mergeCell ref="B343:F343"/>
    <mergeCell ref="B344:F344"/>
    <mergeCell ref="B345:F345"/>
    <mergeCell ref="B329:C329"/>
    <mergeCell ref="E329:F329"/>
    <mergeCell ref="E330:F330"/>
    <mergeCell ref="E331:F337"/>
    <mergeCell ref="B349:C349"/>
    <mergeCell ref="E349:F349"/>
    <mergeCell ref="E350:F350"/>
    <mergeCell ref="E351:F357"/>
    <mergeCell ref="A358:A359"/>
    <mergeCell ref="B358:C359"/>
    <mergeCell ref="D358:F359"/>
    <mergeCell ref="A346:F346"/>
    <mergeCell ref="B347:C347"/>
    <mergeCell ref="E347:F347"/>
    <mergeCell ref="B348:C348"/>
    <mergeCell ref="E348:F348"/>
    <mergeCell ref="A378:A379"/>
    <mergeCell ref="B378:C379"/>
    <mergeCell ref="D378:F379"/>
    <mergeCell ref="A366:F366"/>
    <mergeCell ref="B367:C367"/>
    <mergeCell ref="E367:F367"/>
    <mergeCell ref="B368:C368"/>
    <mergeCell ref="E368:F368"/>
    <mergeCell ref="B361:F361"/>
    <mergeCell ref="B362:F362"/>
    <mergeCell ref="B363:F363"/>
    <mergeCell ref="B364:F364"/>
    <mergeCell ref="B365:F365"/>
    <mergeCell ref="B381:F381"/>
    <mergeCell ref="B382:F382"/>
    <mergeCell ref="B383:F383"/>
    <mergeCell ref="B384:F384"/>
    <mergeCell ref="B385:F385"/>
    <mergeCell ref="B369:C369"/>
    <mergeCell ref="E369:F369"/>
    <mergeCell ref="E370:F370"/>
    <mergeCell ref="E371:F377"/>
    <mergeCell ref="B389:C389"/>
    <mergeCell ref="E389:F389"/>
    <mergeCell ref="E390:F390"/>
    <mergeCell ref="E391:F397"/>
    <mergeCell ref="A398:A399"/>
    <mergeCell ref="B398:C399"/>
    <mergeCell ref="D398:F399"/>
    <mergeCell ref="A386:F386"/>
    <mergeCell ref="B387:C387"/>
    <mergeCell ref="E387:F387"/>
    <mergeCell ref="B388:C388"/>
    <mergeCell ref="E388:F388"/>
  </mergeCells>
  <pageMargins left="0.7" right="0.23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topLeftCell="A11" zoomScaleNormal="100" workbookViewId="0">
      <selection activeCell="D21" sqref="D21"/>
    </sheetView>
  </sheetViews>
  <sheetFormatPr defaultColWidth="8.85546875" defaultRowHeight="15.75" x14ac:dyDescent="0.25"/>
  <cols>
    <col min="1" max="1" width="6" style="16" bestFit="1" customWidth="1"/>
    <col min="2" max="2" width="40.140625" style="16" customWidth="1"/>
    <col min="3" max="3" width="10.85546875" style="16" bestFit="1" customWidth="1"/>
    <col min="4" max="4" width="9.28515625" style="16" customWidth="1"/>
    <col min="5" max="5" width="8.85546875" style="16" bestFit="1" customWidth="1"/>
    <col min="6" max="6" width="9" style="16" customWidth="1"/>
    <col min="7" max="7" width="13.7109375" style="16" bestFit="1" customWidth="1"/>
    <col min="8" max="8" width="8.28515625" style="16" customWidth="1"/>
    <col min="9" max="9" width="10" style="16" customWidth="1"/>
    <col min="10" max="16384" width="8.85546875" style="16"/>
  </cols>
  <sheetData>
    <row r="1" spans="1:25" ht="16.149999999999999" customHeight="1" thickBot="1" x14ac:dyDescent="0.3">
      <c r="A1" s="581" t="s">
        <v>3</v>
      </c>
      <c r="B1" s="581"/>
      <c r="C1" s="581"/>
      <c r="D1" s="581"/>
      <c r="E1" s="581"/>
      <c r="F1" s="581"/>
      <c r="G1" s="581"/>
      <c r="H1" s="581"/>
      <c r="I1" s="581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6.149999999999999" customHeight="1" thickBot="1" x14ac:dyDescent="0.3">
      <c r="A2" s="581" t="s">
        <v>61</v>
      </c>
      <c r="B2" s="581"/>
      <c r="C2" s="581"/>
      <c r="D2" s="581"/>
      <c r="E2" s="581"/>
      <c r="F2" s="581"/>
      <c r="G2" s="581"/>
      <c r="H2" s="581"/>
      <c r="I2" s="581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6.149999999999999" customHeight="1" thickBot="1" x14ac:dyDescent="0.3">
      <c r="A3" s="582" t="s">
        <v>484</v>
      </c>
      <c r="B3" s="581"/>
      <c r="C3" s="581"/>
      <c r="D3" s="581"/>
      <c r="E3" s="581"/>
      <c r="F3" s="581"/>
      <c r="G3" s="581"/>
      <c r="H3" s="581"/>
      <c r="I3" s="581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6.149999999999999" customHeight="1" thickBot="1" x14ac:dyDescent="0.3">
      <c r="A4" s="268" t="s">
        <v>4</v>
      </c>
      <c r="B4" s="268" t="s">
        <v>1</v>
      </c>
      <c r="C4" s="268" t="s">
        <v>5</v>
      </c>
      <c r="D4" s="268" t="s">
        <v>6</v>
      </c>
      <c r="E4" s="268" t="s">
        <v>7</v>
      </c>
      <c r="F4" s="268" t="s">
        <v>8</v>
      </c>
      <c r="G4" s="268" t="s">
        <v>9</v>
      </c>
      <c r="H4" s="268" t="s">
        <v>49</v>
      </c>
      <c r="I4" s="268" t="s">
        <v>50</v>
      </c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6.149999999999999" customHeight="1" thickBot="1" x14ac:dyDescent="0.3">
      <c r="A5" s="581" t="s">
        <v>21</v>
      </c>
      <c r="B5" s="581"/>
      <c r="C5" s="268">
        <v>80</v>
      </c>
      <c r="D5" s="268">
        <v>80</v>
      </c>
      <c r="E5" s="268">
        <v>80</v>
      </c>
      <c r="F5" s="268">
        <v>80</v>
      </c>
      <c r="G5" s="17">
        <v>50</v>
      </c>
      <c r="H5" s="268">
        <v>50</v>
      </c>
      <c r="I5" s="268">
        <v>50</v>
      </c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0.100000000000001" customHeight="1" thickBot="1" x14ac:dyDescent="0.3">
      <c r="A6" s="268">
        <v>1</v>
      </c>
      <c r="B6" s="158" t="s">
        <v>65</v>
      </c>
      <c r="C6" s="268">
        <v>79</v>
      </c>
      <c r="D6" s="268">
        <v>70.5</v>
      </c>
      <c r="E6" s="268">
        <v>73</v>
      </c>
      <c r="F6" s="268">
        <v>80</v>
      </c>
      <c r="G6" s="268">
        <v>49</v>
      </c>
      <c r="H6" s="268">
        <v>49</v>
      </c>
      <c r="I6" s="268">
        <v>49</v>
      </c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0.100000000000001" customHeight="1" thickBot="1" x14ac:dyDescent="0.3">
      <c r="A7" s="268">
        <v>2</v>
      </c>
      <c r="B7" s="158" t="s">
        <v>75</v>
      </c>
      <c r="C7" s="268">
        <v>59.5</v>
      </c>
      <c r="D7" s="268">
        <v>59</v>
      </c>
      <c r="E7" s="268">
        <v>58.5</v>
      </c>
      <c r="F7" s="268">
        <v>66</v>
      </c>
      <c r="G7" s="268">
        <v>37</v>
      </c>
      <c r="H7" s="268">
        <v>46.5</v>
      </c>
      <c r="I7" s="268">
        <v>21.5</v>
      </c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20.100000000000001" customHeight="1" thickBot="1" x14ac:dyDescent="0.3">
      <c r="A8" s="268">
        <v>3</v>
      </c>
      <c r="B8" s="158" t="s">
        <v>82</v>
      </c>
      <c r="C8" s="268">
        <v>67</v>
      </c>
      <c r="D8" s="268">
        <v>67.5</v>
      </c>
      <c r="E8" s="268">
        <v>63</v>
      </c>
      <c r="F8" s="268">
        <v>77</v>
      </c>
      <c r="G8" s="268">
        <v>47</v>
      </c>
      <c r="H8" s="268">
        <v>50</v>
      </c>
      <c r="I8" s="268">
        <v>41</v>
      </c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0.100000000000001" customHeight="1" thickBot="1" x14ac:dyDescent="0.3">
      <c r="A9" s="268">
        <v>4</v>
      </c>
      <c r="B9" s="158" t="s">
        <v>89</v>
      </c>
      <c r="C9" s="268">
        <v>74.5</v>
      </c>
      <c r="D9" s="268">
        <v>75</v>
      </c>
      <c r="E9" s="268">
        <v>74</v>
      </c>
      <c r="F9" s="268">
        <v>72.5</v>
      </c>
      <c r="G9" s="268">
        <v>44</v>
      </c>
      <c r="H9" s="268">
        <v>48</v>
      </c>
      <c r="I9" s="268">
        <v>41.5</v>
      </c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0.100000000000001" customHeight="1" thickBot="1" x14ac:dyDescent="0.3">
      <c r="A10" s="268">
        <v>5</v>
      </c>
      <c r="B10" s="158" t="s">
        <v>95</v>
      </c>
      <c r="C10" s="268">
        <v>79</v>
      </c>
      <c r="D10" s="268">
        <v>74.5</v>
      </c>
      <c r="E10" s="268">
        <v>75</v>
      </c>
      <c r="F10" s="268">
        <v>79</v>
      </c>
      <c r="G10" s="268">
        <v>49</v>
      </c>
      <c r="H10" s="268">
        <v>50</v>
      </c>
      <c r="I10" s="268">
        <v>44.5</v>
      </c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0.100000000000001" customHeight="1" thickBot="1" x14ac:dyDescent="0.3">
      <c r="A11" s="268">
        <v>6</v>
      </c>
      <c r="B11" s="158" t="s">
        <v>101</v>
      </c>
      <c r="C11" s="268">
        <v>73</v>
      </c>
      <c r="D11" s="268">
        <v>72.5</v>
      </c>
      <c r="E11" s="268">
        <v>64</v>
      </c>
      <c r="F11" s="268">
        <v>74</v>
      </c>
      <c r="G11" s="268">
        <v>39</v>
      </c>
      <c r="H11" s="268">
        <v>47</v>
      </c>
      <c r="I11" s="268">
        <v>35.5</v>
      </c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0.100000000000001" customHeight="1" thickBot="1" x14ac:dyDescent="0.3">
      <c r="A12" s="268">
        <v>7</v>
      </c>
      <c r="B12" s="158" t="s">
        <v>109</v>
      </c>
      <c r="C12" s="268">
        <v>34.5</v>
      </c>
      <c r="D12" s="268">
        <v>40.5</v>
      </c>
      <c r="E12" s="268">
        <v>30</v>
      </c>
      <c r="F12" s="268">
        <v>66.5</v>
      </c>
      <c r="G12" s="268">
        <v>34.5</v>
      </c>
      <c r="H12" s="268">
        <v>27</v>
      </c>
      <c r="I12" s="268">
        <v>21</v>
      </c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0.100000000000001" customHeight="1" thickBot="1" x14ac:dyDescent="0.3">
      <c r="A13" s="268">
        <v>8</v>
      </c>
      <c r="B13" s="158" t="s">
        <v>116</v>
      </c>
      <c r="C13" s="268">
        <v>68</v>
      </c>
      <c r="D13" s="268">
        <v>74.5</v>
      </c>
      <c r="E13" s="268">
        <v>51</v>
      </c>
      <c r="F13" s="268">
        <v>75.5</v>
      </c>
      <c r="G13" s="268">
        <v>43</v>
      </c>
      <c r="H13" s="268">
        <v>41</v>
      </c>
      <c r="I13" s="268">
        <v>43.5</v>
      </c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20.100000000000001" customHeight="1" thickBot="1" x14ac:dyDescent="0.3">
      <c r="A14" s="268">
        <v>9</v>
      </c>
      <c r="B14" s="158" t="s">
        <v>122</v>
      </c>
      <c r="C14" s="268">
        <v>72.5</v>
      </c>
      <c r="D14" s="268">
        <v>74.5</v>
      </c>
      <c r="E14" s="268">
        <v>74.5</v>
      </c>
      <c r="F14" s="268">
        <v>78.5</v>
      </c>
      <c r="G14" s="268">
        <v>49.5</v>
      </c>
      <c r="H14" s="268">
        <v>50</v>
      </c>
      <c r="I14" s="268">
        <v>50</v>
      </c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0.100000000000001" customHeight="1" thickBot="1" x14ac:dyDescent="0.3">
      <c r="A15" s="268">
        <v>10</v>
      </c>
      <c r="B15" s="158" t="s">
        <v>129</v>
      </c>
      <c r="C15" s="268">
        <v>50</v>
      </c>
      <c r="D15" s="17">
        <v>74</v>
      </c>
      <c r="E15" s="268">
        <v>53</v>
      </c>
      <c r="F15" s="268">
        <v>56.5</v>
      </c>
      <c r="G15" s="268">
        <v>25.5</v>
      </c>
      <c r="H15" s="268">
        <v>27</v>
      </c>
      <c r="I15" s="268">
        <v>29</v>
      </c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20.100000000000001" customHeight="1" thickBot="1" x14ac:dyDescent="0.3">
      <c r="A16" s="268">
        <v>11</v>
      </c>
      <c r="B16" s="158" t="s">
        <v>136</v>
      </c>
      <c r="C16" s="268">
        <v>53.5</v>
      </c>
      <c r="D16" s="268">
        <v>61.5</v>
      </c>
      <c r="E16" s="268">
        <v>47.5</v>
      </c>
      <c r="F16" s="268">
        <v>59.5</v>
      </c>
      <c r="G16" s="268">
        <v>37</v>
      </c>
      <c r="H16" s="268">
        <v>47</v>
      </c>
      <c r="I16" s="268">
        <v>34</v>
      </c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0.100000000000001" customHeight="1" thickBot="1" x14ac:dyDescent="0.3">
      <c r="A17" s="268">
        <v>12</v>
      </c>
      <c r="B17" s="158" t="s">
        <v>143</v>
      </c>
      <c r="C17" s="268">
        <v>29</v>
      </c>
      <c r="D17" s="268">
        <v>40.5</v>
      </c>
      <c r="E17" s="268">
        <v>36</v>
      </c>
      <c r="F17" s="268">
        <v>44.5</v>
      </c>
      <c r="G17" s="268">
        <v>18.5</v>
      </c>
      <c r="H17" s="268">
        <v>30</v>
      </c>
      <c r="I17" s="268">
        <v>17.5</v>
      </c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20.100000000000001" customHeight="1" thickBot="1" x14ac:dyDescent="0.3">
      <c r="A18" s="268">
        <v>13</v>
      </c>
      <c r="B18" s="158" t="s">
        <v>150</v>
      </c>
      <c r="C18" s="268">
        <v>43.5</v>
      </c>
      <c r="D18" s="268">
        <v>60.5</v>
      </c>
      <c r="E18" s="268">
        <v>44</v>
      </c>
      <c r="F18" s="268">
        <v>60</v>
      </c>
      <c r="G18" s="268">
        <v>32.5</v>
      </c>
      <c r="H18" s="268">
        <v>41.5</v>
      </c>
      <c r="I18" s="268">
        <v>32</v>
      </c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0.100000000000001" customHeight="1" thickBot="1" x14ac:dyDescent="0.3">
      <c r="A19" s="268">
        <v>14</v>
      </c>
      <c r="B19" s="158" t="s">
        <v>157</v>
      </c>
      <c r="C19" s="268">
        <v>52</v>
      </c>
      <c r="D19" s="268">
        <v>63.5</v>
      </c>
      <c r="E19" s="268">
        <v>48</v>
      </c>
      <c r="F19" s="268">
        <v>51.5</v>
      </c>
      <c r="G19" s="268">
        <v>22.5</v>
      </c>
      <c r="H19" s="268">
        <v>33</v>
      </c>
      <c r="I19" s="268">
        <v>24</v>
      </c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20.100000000000001" customHeight="1" thickBot="1" x14ac:dyDescent="0.3">
      <c r="A20" s="268">
        <v>15</v>
      </c>
      <c r="B20" s="158" t="s">
        <v>229</v>
      </c>
      <c r="C20" s="268">
        <v>29.5</v>
      </c>
      <c r="D20" s="268">
        <v>36</v>
      </c>
      <c r="E20" s="268">
        <v>27</v>
      </c>
      <c r="F20" s="268">
        <v>36</v>
      </c>
      <c r="G20" s="268">
        <v>17</v>
      </c>
      <c r="H20" s="268">
        <v>34.5</v>
      </c>
      <c r="I20" s="268">
        <v>17</v>
      </c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0.100000000000001" customHeight="1" thickBot="1" x14ac:dyDescent="0.3">
      <c r="A21" s="268">
        <v>16</v>
      </c>
      <c r="B21" s="158" t="s">
        <v>167</v>
      </c>
      <c r="C21" s="268">
        <v>59</v>
      </c>
      <c r="D21" s="268">
        <v>54.5</v>
      </c>
      <c r="E21" s="268">
        <v>48</v>
      </c>
      <c r="F21" s="268">
        <v>64.5</v>
      </c>
      <c r="G21" s="268">
        <v>29.5</v>
      </c>
      <c r="H21" s="268">
        <v>24.5</v>
      </c>
      <c r="I21" s="268">
        <v>30.5</v>
      </c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20.100000000000001" customHeight="1" thickBot="1" x14ac:dyDescent="0.3">
      <c r="A22" s="268">
        <v>17</v>
      </c>
      <c r="B22" s="158" t="s">
        <v>173</v>
      </c>
      <c r="C22" s="268">
        <v>56.5</v>
      </c>
      <c r="D22" s="268">
        <v>61</v>
      </c>
      <c r="E22" s="268">
        <v>27</v>
      </c>
      <c r="F22" s="268">
        <v>71.5</v>
      </c>
      <c r="G22" s="268">
        <v>36.5</v>
      </c>
      <c r="H22" s="268">
        <v>38</v>
      </c>
      <c r="I22" s="268">
        <v>31</v>
      </c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0.100000000000001" customHeight="1" thickBot="1" x14ac:dyDescent="0.3">
      <c r="A23" s="268">
        <v>18</v>
      </c>
      <c r="B23" s="158" t="s">
        <v>178</v>
      </c>
      <c r="C23" s="268">
        <v>69</v>
      </c>
      <c r="D23" s="268">
        <v>72</v>
      </c>
      <c r="E23" s="268">
        <v>63.5</v>
      </c>
      <c r="F23" s="268">
        <v>73.5</v>
      </c>
      <c r="G23" s="268">
        <v>49</v>
      </c>
      <c r="H23" s="268">
        <v>48</v>
      </c>
      <c r="I23" s="268">
        <v>40.5</v>
      </c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0.100000000000001" customHeight="1" thickBot="1" x14ac:dyDescent="0.3">
      <c r="A24" s="268">
        <v>19</v>
      </c>
      <c r="B24" s="158" t="s">
        <v>184</v>
      </c>
      <c r="C24" s="268">
        <v>51.5</v>
      </c>
      <c r="D24" s="268">
        <v>43</v>
      </c>
      <c r="E24" s="268">
        <v>58</v>
      </c>
      <c r="F24" s="268">
        <v>69.5</v>
      </c>
      <c r="G24" s="268">
        <v>40.5</v>
      </c>
      <c r="H24" s="268">
        <v>45</v>
      </c>
      <c r="I24" s="268">
        <v>32</v>
      </c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0.100000000000001" customHeight="1" thickBot="1" x14ac:dyDescent="0.3">
      <c r="A25" s="268">
        <v>20</v>
      </c>
      <c r="B25" s="158" t="s">
        <v>191</v>
      </c>
      <c r="C25" s="268">
        <v>74.5</v>
      </c>
      <c r="D25" s="268">
        <v>72</v>
      </c>
      <c r="E25" s="268">
        <v>69.5</v>
      </c>
      <c r="F25" s="268">
        <v>71</v>
      </c>
      <c r="G25" s="17">
        <v>44</v>
      </c>
      <c r="H25" s="268">
        <v>49</v>
      </c>
      <c r="I25" s="268">
        <v>42.5</v>
      </c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6.149999999999999" customHeight="1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6.149999999999999" customHeight="1" thickBo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6.149999999999999" customHeight="1" thickBo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6.149999999999999" customHeight="1" thickBot="1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6.149999999999999" customHeight="1" thickBo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6.149999999999999" customHeight="1" thickBo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6.149999999999999" customHeight="1" thickBo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6.149999999999999" customHeight="1" thickBo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6.149999999999999" customHeight="1" thickBo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6.149999999999999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6.149999999999999" customHeight="1" thickBo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6.149999999999999" customHeight="1" thickBo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6.149999999999999" customHeight="1" thickBo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6.149999999999999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6.149999999999999" customHeight="1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6.149999999999999" customHeight="1" thickBo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6.149999999999999" customHeight="1" thickBo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6.149999999999999" customHeight="1" thickBo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6.149999999999999" customHeight="1" thickBo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6.149999999999999" customHeight="1" thickBo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6.149999999999999" customHeight="1" thickBo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6.149999999999999" customHeight="1" thickBo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6.149999999999999" customHeight="1" thickBo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6.149999999999999" customHeight="1" thickBo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6.149999999999999" customHeight="1" thickBo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6.149999999999999" customHeight="1" thickBo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6.149999999999999" customHeight="1" thickBo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6.149999999999999" customHeight="1" thickBo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6.149999999999999" customHeight="1" thickBo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6.149999999999999" customHeight="1" thickBo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6.149999999999999" customHeight="1" thickBo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6.149999999999999" customHeight="1" thickBo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6.149999999999999" customHeight="1" thickBo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6.149999999999999" customHeight="1" thickBo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6.149999999999999" customHeight="1" thickBo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6.149999999999999" customHeight="1" thickBo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6.149999999999999" customHeight="1" thickBo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6.149999999999999" customHeight="1" thickBo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6.149999999999999" customHeight="1" thickBo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6.149999999999999" customHeight="1" thickBo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6.149999999999999" customHeight="1" thickBo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6.149999999999999" customHeight="1" thickBo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6.149999999999999" customHeight="1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6.149999999999999" customHeight="1" thickBo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6.149999999999999" customHeight="1" thickBo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6.149999999999999" customHeight="1" thickBo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6.149999999999999" customHeight="1" thickBo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6.149999999999999" customHeight="1" thickBo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6.149999999999999" customHeight="1" thickBo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6.149999999999999" customHeight="1" thickBo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6.149999999999999" customHeight="1" thickBo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6.149999999999999" customHeight="1" thickBo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6.149999999999999" customHeight="1" thickBo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6.149999999999999" customHeight="1" thickBo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6.149999999999999" customHeight="1" thickBo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6.149999999999999" customHeight="1" thickBo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6.149999999999999" customHeight="1" thickBo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6.149999999999999" customHeight="1" thickBo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6.149999999999999" customHeight="1" thickBo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6.149999999999999" customHeight="1" thickBo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6.149999999999999" customHeight="1" thickBo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6.149999999999999" customHeight="1" thickBo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6.149999999999999" customHeight="1" thickBo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6.149999999999999" customHeight="1" thickBo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6.149999999999999" customHeight="1" thickBo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6.149999999999999" customHeight="1" thickBo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6.149999999999999" customHeight="1" thickBo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6.149999999999999" customHeight="1" thickBo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6.149999999999999" customHeight="1" thickBo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6.149999999999999" customHeight="1" thickBo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6.149999999999999" customHeight="1" thickBo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6.149999999999999" customHeight="1" thickBo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6.149999999999999" customHeight="1" thickBo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6.149999999999999" customHeight="1" thickBo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6.149999999999999" customHeight="1" thickBo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6.149999999999999" customHeight="1" thickBo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6.149999999999999" customHeight="1" thickBo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6.149999999999999" customHeight="1" thickBo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6.149999999999999" customHeight="1" thickBo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6.149999999999999" customHeight="1" thickBo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6.149999999999999" customHeight="1" thickBo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6.149999999999999" customHeight="1" thickBo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6.149999999999999" customHeight="1" thickBo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6.149999999999999" customHeight="1" thickBo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6.149999999999999" customHeight="1" thickBo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6.149999999999999" customHeight="1" thickBo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6.149999999999999" customHeight="1" thickBo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6.149999999999999" customHeight="1" thickBo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6.149999999999999" customHeight="1" thickBo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6.149999999999999" customHeight="1" thickBo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6.149999999999999" customHeight="1" thickBo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6.149999999999999" customHeight="1" thickBo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6.149999999999999" customHeight="1" thickBo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6.149999999999999" customHeight="1" thickBo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6.149999999999999" customHeight="1" thickBo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6.149999999999999" customHeight="1" thickBo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6.149999999999999" customHeight="1" thickBo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6.149999999999999" customHeight="1" thickBo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6.149999999999999" customHeight="1" thickBo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6.149999999999999" customHeight="1" thickBo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6.149999999999999" customHeight="1" thickBo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6.149999999999999" customHeight="1" thickBo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6.149999999999999" customHeight="1" thickBo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6.149999999999999" customHeight="1" thickBo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6.149999999999999" customHeight="1" thickBo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6.149999999999999" customHeight="1" thickBo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6.149999999999999" customHeight="1" thickBo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6.149999999999999" customHeight="1" thickBo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6.149999999999999" customHeight="1" thickBo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6.149999999999999" customHeight="1" thickBo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6.149999999999999" customHeight="1" thickBo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6.149999999999999" customHeight="1" thickBo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6.149999999999999" customHeight="1" thickBo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6.149999999999999" customHeight="1" thickBo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6.149999999999999" customHeight="1" thickBo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6.149999999999999" customHeight="1" thickBo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6.149999999999999" customHeight="1" thickBo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6.149999999999999" customHeight="1" thickBo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6.149999999999999" customHeight="1" thickBo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6.149999999999999" customHeight="1" thickBo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6.149999999999999" customHeight="1" thickBo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6.149999999999999" customHeight="1" thickBo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6.149999999999999" customHeight="1" thickBo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6.149999999999999" customHeight="1" thickBo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6.149999999999999" customHeight="1" thickBo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6.149999999999999" customHeight="1" thickBo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6.149999999999999" customHeight="1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6.149999999999999" customHeight="1" thickBo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6.149999999999999" customHeight="1" thickBo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6.149999999999999" customHeight="1" thickBo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6.149999999999999" customHeight="1" thickBo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6.149999999999999" customHeight="1" thickBo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6.149999999999999" customHeight="1" thickBo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6.149999999999999" customHeight="1" thickBo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6.149999999999999" customHeight="1" thickBo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6.149999999999999" customHeight="1" thickBo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6.149999999999999" customHeight="1" thickBo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6.149999999999999" customHeight="1" thickBo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6.149999999999999" customHeight="1" thickBo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6.149999999999999" customHeight="1" thickBo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6.149999999999999" customHeight="1" thickBo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6.149999999999999" customHeight="1" thickBo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6.149999999999999" customHeight="1" thickBo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6.149999999999999" customHeight="1" thickBo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6.149999999999999" customHeight="1" thickBo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6.149999999999999" customHeight="1" thickBo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6.149999999999999" customHeight="1" thickBo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6.149999999999999" customHeight="1" thickBo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6.149999999999999" customHeight="1" thickBo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6.149999999999999" customHeight="1" thickBo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6.149999999999999" customHeight="1" thickBo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6.149999999999999" customHeight="1" thickBo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6.149999999999999" customHeight="1" thickBo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6.149999999999999" customHeight="1" thickBo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6.149999999999999" customHeight="1" thickBo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6.149999999999999" customHeight="1" thickBo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6.149999999999999" customHeight="1" thickBo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6.149999999999999" customHeight="1" thickBo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6.149999999999999" customHeight="1" thickBo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6.149999999999999" customHeight="1" thickBo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6.149999999999999" customHeight="1" thickBo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6.149999999999999" customHeight="1" thickBo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6.149999999999999" customHeight="1" thickBo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6.149999999999999" customHeight="1" thickBo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6.149999999999999" customHeight="1" thickBo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6.149999999999999" customHeight="1" thickBo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6.149999999999999" customHeight="1" thickBo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6.149999999999999" customHeight="1" thickBo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6.149999999999999" customHeight="1" thickBo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6.149999999999999" customHeight="1" thickBo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6.149999999999999" customHeight="1" thickBo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6.149999999999999" customHeight="1" thickBo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6.149999999999999" customHeight="1" thickBo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6.149999999999999" customHeight="1" thickBo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6.149999999999999" customHeight="1" thickBo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6.149999999999999" customHeight="1" thickBo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6.149999999999999" customHeight="1" thickBo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6.149999999999999" customHeight="1" thickBo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6.149999999999999" customHeight="1" thickBo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6.149999999999999" customHeight="1" thickBo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6.149999999999999" customHeight="1" thickBo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6.149999999999999" customHeight="1" thickBo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6.149999999999999" customHeight="1" thickBo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6.149999999999999" customHeight="1" thickBo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6.149999999999999" customHeight="1" thickBo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6.149999999999999" customHeight="1" thickBo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6.149999999999999" customHeight="1" thickBo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6.149999999999999" customHeight="1" thickBo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6.149999999999999" customHeight="1" thickBo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6.149999999999999" customHeight="1" thickBo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6.149999999999999" customHeight="1" thickBo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6.149999999999999" customHeight="1" thickBo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6.149999999999999" customHeight="1" thickBo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6.149999999999999" customHeight="1" thickBo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6.149999999999999" customHeight="1" thickBo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6.149999999999999" customHeight="1" thickBo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6.149999999999999" customHeight="1" thickBo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6.149999999999999" customHeight="1" thickBo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6.149999999999999" customHeight="1" thickBo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6.149999999999999" customHeight="1" thickBo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6.149999999999999" customHeight="1" thickBo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6.149999999999999" customHeight="1" thickBo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6.149999999999999" customHeight="1" thickBo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6.149999999999999" customHeight="1" thickBo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6.149999999999999" customHeight="1" thickBo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6.149999999999999" customHeight="1" thickBo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6.149999999999999" customHeight="1" thickBo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6.149999999999999" customHeight="1" thickBo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6.149999999999999" customHeight="1" thickBo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6.149999999999999" customHeight="1" thickBo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6.149999999999999" customHeight="1" thickBo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6.149999999999999" customHeight="1" thickBo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6.149999999999999" customHeight="1" thickBo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6.149999999999999" customHeight="1" thickBo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6.149999999999999" customHeight="1" thickBo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6.149999999999999" customHeight="1" thickBot="1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6.149999999999999" customHeight="1" thickBot="1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6.149999999999999" customHeight="1" thickBot="1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6.149999999999999" customHeight="1" thickBot="1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6.149999999999999" customHeight="1" thickBot="1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6.149999999999999" customHeight="1" thickBot="1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6.149999999999999" customHeight="1" thickBot="1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6.149999999999999" customHeight="1" thickBot="1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6.149999999999999" customHeight="1" thickBot="1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6.149999999999999" customHeight="1" thickBot="1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6.149999999999999" customHeight="1" thickBot="1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6.149999999999999" customHeight="1" thickBot="1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6.149999999999999" customHeight="1" thickBot="1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6.149999999999999" customHeight="1" thickBot="1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6.149999999999999" customHeight="1" thickBot="1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6.149999999999999" customHeight="1" thickBot="1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6.149999999999999" customHeight="1" thickBot="1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6.149999999999999" customHeight="1" thickBot="1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6.149999999999999" customHeight="1" thickBot="1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6.149999999999999" customHeight="1" thickBot="1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6.149999999999999" customHeight="1" thickBo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6.149999999999999" customHeight="1" thickBo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6.149999999999999" customHeight="1" thickBo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6.149999999999999" customHeight="1" thickBo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6.149999999999999" customHeight="1" thickBo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6.149999999999999" customHeight="1" thickBo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6.149999999999999" customHeight="1" thickBo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6.149999999999999" customHeight="1" thickBo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6.149999999999999" customHeight="1" thickBo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6.149999999999999" customHeight="1" thickBo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6.149999999999999" customHeight="1" thickBo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6.149999999999999" customHeight="1" thickBo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6.149999999999999" customHeight="1" thickBo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6.149999999999999" customHeight="1" thickBo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6.149999999999999" customHeight="1" thickBot="1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6.149999999999999" customHeight="1" thickBot="1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6.149999999999999" customHeight="1" thickBot="1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6.149999999999999" customHeight="1" thickBo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6.149999999999999" customHeight="1" thickBo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6.149999999999999" customHeight="1" thickBo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6.149999999999999" customHeight="1" thickBo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6.149999999999999" customHeight="1" thickBo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6.149999999999999" customHeight="1" thickBo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6.149999999999999" customHeight="1" thickBo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6.149999999999999" customHeight="1" thickBo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6.149999999999999" customHeight="1" thickBo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6.149999999999999" customHeight="1" thickBo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6.149999999999999" customHeight="1" thickBo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6.149999999999999" customHeight="1" thickBo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6.149999999999999" customHeight="1" thickBo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6.149999999999999" customHeight="1" thickBo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6.149999999999999" customHeight="1" thickBo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6.149999999999999" customHeight="1" thickBo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6.149999999999999" customHeight="1" thickBo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6.149999999999999" customHeight="1" thickBo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6.149999999999999" customHeight="1" thickBo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6.149999999999999" customHeight="1" thickBo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6.149999999999999" customHeight="1" thickBo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6.149999999999999" customHeight="1" thickBo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6.149999999999999" customHeight="1" thickBo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6.149999999999999" customHeight="1" thickBo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6.149999999999999" customHeight="1" thickBo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6.149999999999999" customHeight="1" thickBo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6.149999999999999" customHeight="1" thickBo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6.149999999999999" customHeight="1" thickBo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6.149999999999999" customHeight="1" thickBo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6.149999999999999" customHeight="1" thickBo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6.149999999999999" customHeight="1" thickBo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6.149999999999999" customHeight="1" thickBo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6.149999999999999" customHeight="1" thickBo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6.149999999999999" customHeight="1" thickBo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6.149999999999999" customHeight="1" thickBo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6.149999999999999" customHeight="1" thickBo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6.149999999999999" customHeight="1" thickBo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6.149999999999999" customHeight="1" thickBo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6.149999999999999" customHeight="1" thickBo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6.149999999999999" customHeight="1" thickBo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6.149999999999999" customHeight="1" thickBo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6.149999999999999" customHeight="1" thickBo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6.149999999999999" customHeight="1" thickBo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6.149999999999999" customHeight="1" thickBo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6.149999999999999" customHeight="1" thickBo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6.149999999999999" customHeight="1" thickBo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6.149999999999999" customHeight="1" thickBo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6.149999999999999" customHeight="1" thickBo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6.149999999999999" customHeight="1" thickBo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6.149999999999999" customHeight="1" thickBo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6.149999999999999" customHeight="1" thickBo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6.149999999999999" customHeight="1" thickBo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6.149999999999999" customHeight="1" thickBo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6.149999999999999" customHeight="1" thickBo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6.149999999999999" customHeight="1" thickBo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6.149999999999999" customHeight="1" thickBo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6.149999999999999" customHeight="1" thickBo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6.149999999999999" customHeight="1" thickBo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6.149999999999999" customHeight="1" thickBo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6.149999999999999" customHeight="1" thickBo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6.149999999999999" customHeight="1" thickBo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6.149999999999999" customHeight="1" thickBo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6.149999999999999" customHeight="1" thickBo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6.149999999999999" customHeight="1" thickBo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6.149999999999999" customHeight="1" thickBo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6.149999999999999" customHeight="1" thickBo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6.149999999999999" customHeight="1" thickBo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6.149999999999999" customHeight="1" thickBo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6.149999999999999" customHeight="1" thickBo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6.149999999999999" customHeight="1" thickBo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6.149999999999999" customHeight="1" thickBo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6.149999999999999" customHeight="1" thickBo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6.149999999999999" customHeight="1" thickBo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6.149999999999999" customHeight="1" thickBo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6.149999999999999" customHeight="1" thickBo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6.149999999999999" customHeight="1" thickBo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6.149999999999999" customHeight="1" thickBo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6.149999999999999" customHeight="1" thickBo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6.149999999999999" customHeight="1" thickBo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6.149999999999999" customHeight="1" thickBo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6.149999999999999" customHeight="1" thickBo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6.149999999999999" customHeight="1" thickBo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6.149999999999999" customHeight="1" thickBo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6.149999999999999" customHeight="1" thickBo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6.149999999999999" customHeight="1" thickBo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6.149999999999999" customHeight="1" thickBo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6.149999999999999" customHeight="1" thickBo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6.149999999999999" customHeight="1" thickBo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6.149999999999999" customHeight="1" thickBo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6.149999999999999" customHeight="1" thickBo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6.149999999999999" customHeight="1" thickBo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6.149999999999999" customHeight="1" thickBo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6.149999999999999" customHeight="1" thickBo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6.149999999999999" customHeight="1" thickBo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6.149999999999999" customHeight="1" thickBo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6.149999999999999" customHeight="1" thickBo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6.149999999999999" customHeight="1" thickBo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6.149999999999999" customHeight="1" thickBo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6.149999999999999" customHeight="1" thickBo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6.149999999999999" customHeight="1" thickBo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6.149999999999999" customHeight="1" thickBo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6.149999999999999" customHeight="1" thickBo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6.149999999999999" customHeight="1" thickBo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6.149999999999999" customHeight="1" thickBo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6.149999999999999" customHeight="1" thickBo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6.149999999999999" customHeight="1" thickBo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6.149999999999999" customHeight="1" thickBo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6.149999999999999" customHeight="1" thickBot="1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6.149999999999999" customHeight="1" thickBot="1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6.149999999999999" customHeight="1" thickBot="1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6.149999999999999" customHeight="1" thickBot="1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6.149999999999999" customHeight="1" thickBot="1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6.149999999999999" customHeight="1" thickBot="1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6.149999999999999" customHeight="1" thickBot="1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6.149999999999999" customHeight="1" thickBot="1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6.149999999999999" customHeight="1" thickBot="1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6.149999999999999" customHeight="1" thickBot="1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6.149999999999999" customHeight="1" thickBot="1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6.149999999999999" customHeight="1" thickBot="1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6.149999999999999" customHeight="1" thickBot="1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6.149999999999999" customHeight="1" thickBot="1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6.149999999999999" customHeight="1" thickBot="1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6.149999999999999" customHeight="1" thickBot="1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6.149999999999999" customHeight="1" thickBot="1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6.149999999999999" customHeight="1" thickBot="1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6.149999999999999" customHeight="1" thickBot="1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6.149999999999999" customHeight="1" thickBot="1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6.149999999999999" customHeight="1" thickBot="1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6.149999999999999" customHeight="1" thickBot="1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6.149999999999999" customHeight="1" thickBot="1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6.149999999999999" customHeight="1" thickBot="1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6.149999999999999" customHeight="1" thickBot="1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6.149999999999999" customHeight="1" thickBot="1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6.149999999999999" customHeight="1" thickBot="1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6.149999999999999" customHeight="1" thickBot="1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6.149999999999999" customHeight="1" thickBot="1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6.149999999999999" customHeight="1" thickBot="1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6.149999999999999" customHeight="1" thickBot="1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6.149999999999999" customHeight="1" thickBot="1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6.149999999999999" customHeight="1" thickBot="1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6.149999999999999" customHeight="1" thickBot="1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6.149999999999999" customHeight="1" thickBot="1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6.149999999999999" customHeight="1" thickBot="1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6.149999999999999" customHeight="1" thickBot="1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6.149999999999999" customHeight="1" thickBot="1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6.149999999999999" customHeight="1" thickBot="1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6.149999999999999" customHeight="1" thickBot="1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6.149999999999999" customHeight="1" thickBot="1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6.149999999999999" customHeight="1" thickBot="1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6.149999999999999" customHeight="1" thickBot="1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6.149999999999999" customHeight="1" thickBot="1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6.149999999999999" customHeight="1" thickBot="1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6.149999999999999" customHeight="1" thickBot="1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6.149999999999999" customHeight="1" thickBot="1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6.149999999999999" customHeight="1" thickBot="1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6.149999999999999" customHeight="1" thickBot="1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6.149999999999999" customHeight="1" thickBot="1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6.149999999999999" customHeight="1" thickBot="1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6.149999999999999" customHeight="1" thickBot="1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6.149999999999999" customHeight="1" thickBot="1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6.149999999999999" customHeight="1" thickBot="1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6.149999999999999" customHeight="1" thickBot="1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6.149999999999999" customHeight="1" thickBot="1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6.149999999999999" customHeight="1" thickBot="1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6.149999999999999" customHeight="1" thickBot="1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6.149999999999999" customHeight="1" thickBot="1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6.149999999999999" customHeight="1" thickBot="1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6.149999999999999" customHeight="1" thickBot="1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6.149999999999999" customHeight="1" thickBot="1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6.149999999999999" customHeight="1" thickBot="1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6.149999999999999" customHeight="1" thickBot="1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6.149999999999999" customHeight="1" thickBot="1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6.149999999999999" customHeight="1" thickBot="1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6.149999999999999" customHeight="1" thickBot="1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6.149999999999999" customHeight="1" thickBot="1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6.149999999999999" customHeight="1" thickBot="1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6.149999999999999" customHeight="1" thickBot="1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6.149999999999999" customHeight="1" thickBot="1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6.149999999999999" customHeight="1" thickBot="1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6.149999999999999" customHeight="1" thickBot="1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6.149999999999999" customHeight="1" thickBot="1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6.149999999999999" customHeight="1" thickBot="1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6.149999999999999" customHeight="1" thickBot="1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6.149999999999999" customHeight="1" thickBot="1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6.149999999999999" customHeight="1" thickBot="1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6.149999999999999" customHeight="1" thickBot="1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6.149999999999999" customHeight="1" thickBot="1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6.149999999999999" customHeight="1" thickBot="1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6.149999999999999" customHeight="1" thickBot="1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6.149999999999999" customHeight="1" thickBot="1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6.149999999999999" customHeight="1" thickBot="1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6.149999999999999" customHeight="1" thickBot="1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6.149999999999999" customHeight="1" thickBot="1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6.149999999999999" customHeight="1" thickBot="1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6.149999999999999" customHeight="1" thickBot="1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6.149999999999999" customHeight="1" thickBot="1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6.149999999999999" customHeight="1" thickBot="1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6.149999999999999" customHeight="1" thickBot="1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6.149999999999999" customHeight="1" thickBot="1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6.149999999999999" customHeight="1" thickBot="1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6.149999999999999" customHeight="1" thickBot="1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6.149999999999999" customHeight="1" thickBot="1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6.149999999999999" customHeight="1" thickBot="1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6.149999999999999" customHeight="1" thickBot="1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6.149999999999999" customHeight="1" thickBot="1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6.149999999999999" customHeight="1" thickBot="1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6.149999999999999" customHeight="1" thickBot="1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6.149999999999999" customHeight="1" thickBot="1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6.149999999999999" customHeight="1" thickBot="1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6.149999999999999" customHeight="1" thickBot="1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6.149999999999999" customHeight="1" thickBot="1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6.149999999999999" customHeight="1" thickBot="1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6.149999999999999" customHeight="1" thickBot="1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6.149999999999999" customHeight="1" thickBot="1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6.149999999999999" customHeight="1" thickBot="1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6.149999999999999" customHeight="1" thickBot="1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6.149999999999999" customHeight="1" thickBot="1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6.149999999999999" customHeight="1" thickBot="1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6.149999999999999" customHeight="1" thickBot="1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6.149999999999999" customHeight="1" thickBot="1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6.149999999999999" customHeight="1" thickBot="1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6.149999999999999" customHeight="1" thickBot="1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6.149999999999999" customHeight="1" thickBot="1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6.149999999999999" customHeight="1" thickBot="1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6.149999999999999" customHeight="1" thickBot="1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6.149999999999999" customHeight="1" thickBot="1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6.149999999999999" customHeight="1" thickBot="1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6.149999999999999" customHeight="1" thickBot="1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6.149999999999999" customHeight="1" thickBot="1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6.149999999999999" customHeight="1" thickBot="1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6.149999999999999" customHeight="1" thickBot="1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6.149999999999999" customHeight="1" thickBot="1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6.149999999999999" customHeight="1" thickBot="1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6.149999999999999" customHeight="1" thickBot="1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6.149999999999999" customHeight="1" thickBot="1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6.149999999999999" customHeight="1" thickBot="1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6.149999999999999" customHeight="1" thickBot="1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6.149999999999999" customHeight="1" thickBot="1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6.149999999999999" customHeight="1" thickBot="1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6.149999999999999" customHeight="1" thickBot="1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6.149999999999999" customHeight="1" thickBot="1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6.149999999999999" customHeight="1" thickBot="1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6.149999999999999" customHeight="1" thickBot="1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6.149999999999999" customHeight="1" thickBot="1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6.149999999999999" customHeight="1" thickBot="1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6.149999999999999" customHeight="1" thickBot="1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6.149999999999999" customHeight="1" thickBot="1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6.149999999999999" customHeight="1" thickBot="1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6.149999999999999" customHeight="1" thickBot="1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6.149999999999999" customHeight="1" thickBot="1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6.149999999999999" customHeight="1" thickBot="1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6.149999999999999" customHeight="1" thickBot="1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6.149999999999999" customHeight="1" thickBot="1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6.149999999999999" customHeight="1" thickBot="1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6.149999999999999" customHeight="1" thickBot="1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6.149999999999999" customHeight="1" thickBot="1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6.149999999999999" customHeight="1" thickBot="1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6.149999999999999" customHeight="1" thickBot="1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6.149999999999999" customHeight="1" thickBot="1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6.149999999999999" customHeight="1" thickBot="1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6.149999999999999" customHeight="1" thickBot="1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6.149999999999999" customHeight="1" thickBot="1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6.149999999999999" customHeight="1" thickBot="1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6.149999999999999" customHeight="1" thickBot="1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6.149999999999999" customHeight="1" thickBot="1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6.149999999999999" customHeight="1" thickBot="1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6.149999999999999" customHeight="1" thickBot="1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6.149999999999999" customHeight="1" thickBot="1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6.149999999999999" customHeight="1" thickBot="1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6.149999999999999" customHeight="1" thickBot="1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6.149999999999999" customHeight="1" thickBot="1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6.149999999999999" customHeight="1" thickBot="1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6.149999999999999" customHeight="1" thickBot="1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6.149999999999999" customHeight="1" thickBot="1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6.149999999999999" customHeight="1" thickBot="1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6.149999999999999" customHeight="1" thickBot="1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6.149999999999999" customHeight="1" thickBot="1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6.149999999999999" customHeight="1" thickBot="1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6.149999999999999" customHeight="1" thickBot="1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6.149999999999999" customHeight="1" thickBot="1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6.149999999999999" customHeight="1" thickBot="1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6.149999999999999" customHeight="1" thickBot="1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6.149999999999999" customHeight="1" thickBot="1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6.149999999999999" customHeight="1" thickBot="1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6.149999999999999" customHeight="1" thickBot="1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6.149999999999999" customHeight="1" thickBot="1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6.149999999999999" customHeight="1" thickBot="1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6.149999999999999" customHeight="1" thickBot="1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6.149999999999999" customHeight="1" thickBot="1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6.149999999999999" customHeight="1" thickBot="1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6.149999999999999" customHeight="1" thickBot="1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6.149999999999999" customHeight="1" thickBot="1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6.149999999999999" customHeight="1" thickBot="1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6.149999999999999" customHeight="1" thickBot="1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6.149999999999999" customHeight="1" thickBot="1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6.149999999999999" customHeight="1" thickBot="1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6.149999999999999" customHeight="1" thickBot="1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6.149999999999999" customHeight="1" thickBot="1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6.149999999999999" customHeight="1" thickBot="1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6.149999999999999" customHeight="1" thickBot="1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6.149999999999999" customHeight="1" thickBot="1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6.149999999999999" customHeight="1" thickBot="1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6.149999999999999" customHeight="1" thickBot="1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6.149999999999999" customHeight="1" thickBot="1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6.149999999999999" customHeight="1" thickBot="1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6.149999999999999" customHeight="1" thickBot="1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6.149999999999999" customHeight="1" thickBot="1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6.149999999999999" customHeight="1" thickBot="1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6.149999999999999" customHeight="1" thickBot="1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6.149999999999999" customHeight="1" thickBot="1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6.149999999999999" customHeight="1" thickBot="1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6.149999999999999" customHeight="1" thickBot="1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6.149999999999999" customHeight="1" thickBot="1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6.149999999999999" customHeight="1" thickBot="1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6.149999999999999" customHeight="1" thickBot="1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6.149999999999999" customHeight="1" thickBot="1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6.149999999999999" customHeight="1" thickBot="1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6.149999999999999" customHeight="1" thickBot="1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6.149999999999999" customHeight="1" thickBot="1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6.149999999999999" customHeight="1" thickBot="1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6.149999999999999" customHeight="1" thickBot="1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6.149999999999999" customHeight="1" thickBot="1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6.149999999999999" customHeight="1" thickBot="1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6.149999999999999" customHeight="1" thickBot="1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6.149999999999999" customHeight="1" thickBot="1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6.149999999999999" customHeight="1" thickBot="1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6.149999999999999" customHeight="1" thickBot="1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6.149999999999999" customHeight="1" thickBot="1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6.149999999999999" customHeight="1" thickBot="1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6.149999999999999" customHeight="1" thickBot="1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6.149999999999999" customHeight="1" thickBot="1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6.149999999999999" customHeight="1" thickBot="1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6.149999999999999" customHeight="1" thickBot="1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6.149999999999999" customHeight="1" thickBot="1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6.149999999999999" customHeight="1" thickBot="1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6.149999999999999" customHeight="1" thickBot="1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6.149999999999999" customHeight="1" thickBot="1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6.149999999999999" customHeight="1" thickBot="1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6.149999999999999" customHeight="1" thickBot="1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6.149999999999999" customHeight="1" thickBot="1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6.149999999999999" customHeight="1" thickBot="1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6.149999999999999" customHeight="1" thickBot="1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6.149999999999999" customHeight="1" thickBot="1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6.149999999999999" customHeight="1" thickBot="1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6.149999999999999" customHeight="1" thickBot="1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6.149999999999999" customHeight="1" thickBot="1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6.149999999999999" customHeight="1" thickBot="1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6.149999999999999" customHeight="1" thickBot="1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6.149999999999999" customHeight="1" thickBot="1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6.149999999999999" customHeight="1" thickBot="1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6.149999999999999" customHeight="1" thickBot="1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6.149999999999999" customHeight="1" thickBot="1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6.149999999999999" customHeight="1" thickBot="1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6.149999999999999" customHeight="1" thickBot="1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6.149999999999999" customHeight="1" thickBot="1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6.149999999999999" customHeight="1" thickBot="1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6.149999999999999" customHeight="1" thickBot="1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6.149999999999999" customHeight="1" thickBot="1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6.149999999999999" customHeight="1" thickBot="1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6.149999999999999" customHeight="1" thickBot="1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6.149999999999999" customHeight="1" thickBot="1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6.149999999999999" customHeight="1" thickBot="1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6.149999999999999" customHeight="1" thickBot="1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6.149999999999999" customHeight="1" thickBot="1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6.149999999999999" customHeight="1" thickBot="1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6.149999999999999" customHeight="1" thickBot="1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6.149999999999999" customHeight="1" thickBot="1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6.149999999999999" customHeight="1" thickBot="1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6.149999999999999" customHeight="1" thickBot="1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6.149999999999999" customHeight="1" thickBot="1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6.149999999999999" customHeight="1" thickBot="1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6.149999999999999" customHeight="1" thickBot="1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6.149999999999999" customHeight="1" thickBot="1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6.149999999999999" customHeight="1" thickBot="1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6.149999999999999" customHeight="1" thickBot="1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6.149999999999999" customHeight="1" thickBot="1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6.149999999999999" customHeight="1" thickBot="1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6.149999999999999" customHeight="1" thickBot="1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6.149999999999999" customHeight="1" thickBot="1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6.149999999999999" customHeight="1" thickBot="1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6.149999999999999" customHeight="1" thickBot="1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6.149999999999999" customHeight="1" thickBot="1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6.149999999999999" customHeight="1" thickBot="1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6.149999999999999" customHeight="1" thickBot="1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6.149999999999999" customHeight="1" thickBot="1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6.149999999999999" customHeight="1" thickBot="1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6.149999999999999" customHeight="1" thickBot="1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6.149999999999999" customHeight="1" thickBot="1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6.149999999999999" customHeight="1" thickBot="1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6.149999999999999" customHeight="1" thickBot="1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6.149999999999999" customHeight="1" thickBot="1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6.149999999999999" customHeight="1" thickBot="1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6.149999999999999" customHeight="1" thickBot="1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6.149999999999999" customHeight="1" thickBot="1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6.149999999999999" customHeight="1" thickBot="1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6.149999999999999" customHeight="1" thickBot="1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6.149999999999999" customHeight="1" thickBot="1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6.149999999999999" customHeight="1" thickBot="1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6.149999999999999" customHeight="1" thickBot="1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6.149999999999999" customHeight="1" thickBot="1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6.149999999999999" customHeight="1" thickBot="1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6.149999999999999" customHeight="1" thickBot="1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6.149999999999999" customHeight="1" thickBot="1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6.149999999999999" customHeight="1" thickBot="1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6.149999999999999" customHeight="1" thickBot="1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6.149999999999999" customHeight="1" thickBot="1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6.149999999999999" customHeight="1" thickBot="1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6.149999999999999" customHeight="1" thickBot="1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6.149999999999999" customHeight="1" thickBot="1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6.149999999999999" customHeight="1" thickBot="1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6.149999999999999" customHeight="1" thickBot="1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6.149999999999999" customHeight="1" thickBot="1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6.149999999999999" customHeight="1" thickBot="1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6.149999999999999" customHeight="1" thickBot="1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6.149999999999999" customHeight="1" thickBot="1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6.149999999999999" customHeight="1" thickBot="1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6.149999999999999" customHeight="1" thickBot="1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6.149999999999999" customHeight="1" thickBot="1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6.149999999999999" customHeight="1" thickBot="1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6.149999999999999" customHeight="1" thickBot="1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6.149999999999999" customHeight="1" thickBot="1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6.149999999999999" customHeight="1" thickBot="1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6.149999999999999" customHeight="1" thickBot="1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6.149999999999999" customHeight="1" thickBot="1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6.149999999999999" customHeight="1" thickBot="1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6.149999999999999" customHeight="1" thickBot="1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6.149999999999999" customHeight="1" thickBot="1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6.149999999999999" customHeight="1" thickBot="1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6.149999999999999" customHeight="1" thickBot="1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6.149999999999999" customHeight="1" thickBot="1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6.149999999999999" customHeight="1" thickBot="1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6.149999999999999" customHeight="1" thickBot="1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6.149999999999999" customHeight="1" thickBot="1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6.149999999999999" customHeight="1" thickBot="1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6.149999999999999" customHeight="1" thickBot="1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6.149999999999999" customHeight="1" thickBot="1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6.149999999999999" customHeight="1" thickBot="1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6.149999999999999" customHeight="1" thickBot="1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6.149999999999999" customHeight="1" thickBot="1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6.149999999999999" customHeight="1" thickBot="1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6.149999999999999" customHeight="1" thickBot="1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6.149999999999999" customHeight="1" thickBot="1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6.149999999999999" customHeight="1" thickBot="1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6.149999999999999" customHeight="1" thickBot="1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6.149999999999999" customHeight="1" thickBot="1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6.149999999999999" customHeight="1" thickBot="1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6.149999999999999" customHeight="1" thickBot="1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6.149999999999999" customHeight="1" thickBot="1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6.149999999999999" customHeight="1" thickBot="1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6.149999999999999" customHeight="1" thickBot="1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6.149999999999999" customHeight="1" thickBot="1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6.149999999999999" customHeight="1" thickBot="1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6.149999999999999" customHeight="1" thickBot="1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6.149999999999999" customHeight="1" thickBot="1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6.149999999999999" customHeight="1" thickBot="1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6.149999999999999" customHeight="1" thickBot="1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6.149999999999999" customHeight="1" thickBot="1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6.149999999999999" customHeight="1" thickBot="1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6.149999999999999" customHeight="1" thickBot="1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6.149999999999999" customHeight="1" thickBot="1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6.149999999999999" customHeight="1" thickBot="1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6.149999999999999" customHeight="1" thickBot="1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6.149999999999999" customHeight="1" thickBot="1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6.149999999999999" customHeight="1" thickBot="1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6.149999999999999" customHeight="1" thickBot="1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6.149999999999999" customHeight="1" thickBot="1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6.149999999999999" customHeight="1" thickBot="1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6.149999999999999" customHeight="1" thickBot="1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6.149999999999999" customHeight="1" thickBot="1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6.149999999999999" customHeight="1" thickBot="1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6.149999999999999" customHeight="1" thickBot="1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6.149999999999999" customHeight="1" thickBot="1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6.149999999999999" customHeight="1" thickBot="1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6.149999999999999" customHeight="1" thickBot="1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6.149999999999999" customHeight="1" thickBot="1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6.149999999999999" customHeight="1" thickBot="1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6.149999999999999" customHeight="1" thickBot="1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6.149999999999999" customHeight="1" thickBot="1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6.149999999999999" customHeight="1" thickBot="1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6.149999999999999" customHeight="1" thickBot="1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6.149999999999999" customHeight="1" thickBot="1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6.149999999999999" customHeight="1" thickBot="1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6.149999999999999" customHeight="1" thickBot="1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6.149999999999999" customHeight="1" thickBot="1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6.149999999999999" customHeight="1" thickBot="1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6.149999999999999" customHeight="1" thickBot="1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6.149999999999999" customHeight="1" thickBot="1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6.149999999999999" customHeight="1" thickBot="1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6.149999999999999" customHeight="1" thickBot="1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6.149999999999999" customHeight="1" thickBot="1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6.149999999999999" customHeight="1" thickBot="1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6.149999999999999" customHeight="1" thickBot="1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6.149999999999999" customHeight="1" thickBot="1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6.149999999999999" customHeight="1" thickBot="1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6.149999999999999" customHeight="1" thickBot="1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6.149999999999999" customHeight="1" thickBot="1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6.149999999999999" customHeight="1" thickBot="1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6.149999999999999" customHeight="1" thickBot="1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6.149999999999999" customHeight="1" thickBot="1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6.149999999999999" customHeight="1" thickBot="1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6.149999999999999" customHeight="1" thickBot="1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6.149999999999999" customHeight="1" thickBot="1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6.149999999999999" customHeight="1" thickBot="1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6.149999999999999" customHeight="1" thickBot="1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6.149999999999999" customHeight="1" thickBot="1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6.149999999999999" customHeight="1" thickBot="1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6.149999999999999" customHeight="1" thickBot="1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6.149999999999999" customHeight="1" thickBot="1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6.149999999999999" customHeight="1" thickBot="1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6.149999999999999" customHeight="1" thickBot="1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6.149999999999999" customHeight="1" thickBot="1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6.149999999999999" customHeight="1" thickBot="1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6.149999999999999" customHeight="1" thickBot="1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6.149999999999999" customHeight="1" thickBot="1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6.149999999999999" customHeight="1" thickBot="1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6.149999999999999" customHeight="1" thickBot="1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6.149999999999999" customHeight="1" thickBot="1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6.149999999999999" customHeight="1" thickBot="1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6.149999999999999" customHeight="1" thickBot="1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6.149999999999999" customHeight="1" thickBot="1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6.149999999999999" customHeight="1" thickBot="1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6.149999999999999" customHeight="1" thickBot="1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6.149999999999999" customHeight="1" thickBot="1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6.149999999999999" customHeight="1" thickBot="1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6.149999999999999" customHeight="1" thickBot="1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6.149999999999999" customHeight="1" thickBot="1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6.149999999999999" customHeight="1" thickBot="1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6.149999999999999" customHeight="1" thickBot="1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6.149999999999999" customHeight="1" thickBot="1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6.149999999999999" customHeight="1" thickBot="1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6.149999999999999" customHeight="1" thickBot="1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6.149999999999999" customHeight="1" thickBot="1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6.149999999999999" customHeight="1" thickBot="1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6.149999999999999" customHeight="1" thickBot="1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6.149999999999999" customHeight="1" thickBot="1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6.149999999999999" customHeight="1" thickBot="1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6.149999999999999" customHeight="1" thickBot="1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6.149999999999999" customHeight="1" thickBot="1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6.149999999999999" customHeight="1" thickBot="1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6.149999999999999" customHeight="1" thickBot="1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6.149999999999999" customHeight="1" thickBot="1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6.149999999999999" customHeight="1" thickBot="1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6.149999999999999" customHeight="1" thickBot="1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6.149999999999999" customHeight="1" thickBot="1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6.149999999999999" customHeight="1" thickBot="1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6.149999999999999" customHeight="1" thickBot="1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6.149999999999999" customHeight="1" thickBot="1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6.149999999999999" customHeight="1" thickBot="1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6.149999999999999" customHeight="1" thickBot="1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6.149999999999999" customHeight="1" thickBot="1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6.149999999999999" customHeight="1" thickBot="1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6.149999999999999" customHeight="1" thickBot="1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6.149999999999999" customHeight="1" thickBot="1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6.149999999999999" customHeight="1" thickBot="1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6.149999999999999" customHeight="1" thickBot="1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6.149999999999999" customHeight="1" thickBot="1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6.149999999999999" customHeight="1" thickBot="1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6.149999999999999" customHeight="1" thickBot="1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6.149999999999999" customHeight="1" thickBot="1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6.149999999999999" customHeight="1" thickBot="1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6.149999999999999" customHeight="1" thickBot="1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6.149999999999999" customHeight="1" thickBot="1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6.149999999999999" customHeight="1" thickBot="1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6.149999999999999" customHeight="1" thickBot="1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6.149999999999999" customHeight="1" thickBot="1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6.149999999999999" customHeight="1" thickBot="1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6.149999999999999" customHeight="1" thickBot="1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6.149999999999999" customHeight="1" thickBot="1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6.149999999999999" customHeight="1" thickBot="1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6.149999999999999" customHeight="1" thickBot="1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6.149999999999999" customHeight="1" thickBot="1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6.149999999999999" customHeight="1" thickBot="1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6.149999999999999" customHeight="1" thickBot="1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6.149999999999999" customHeight="1" thickBot="1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6.149999999999999" customHeight="1" thickBot="1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6.149999999999999" customHeight="1" thickBot="1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6.149999999999999" customHeight="1" thickBot="1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6.149999999999999" customHeight="1" thickBot="1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6.149999999999999" customHeight="1" thickBot="1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6.149999999999999" customHeight="1" thickBot="1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6.149999999999999" customHeight="1" thickBot="1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6.149999999999999" customHeight="1" thickBot="1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6.149999999999999" customHeight="1" thickBot="1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6.149999999999999" customHeight="1" thickBot="1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6.149999999999999" customHeight="1" thickBot="1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6.149999999999999" customHeight="1" thickBot="1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6.149999999999999" customHeight="1" thickBot="1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6.149999999999999" customHeight="1" thickBot="1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6.149999999999999" customHeight="1" thickBot="1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6.149999999999999" customHeight="1" thickBot="1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6.149999999999999" customHeight="1" thickBot="1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6.149999999999999" customHeight="1" thickBot="1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6.149999999999999" customHeight="1" thickBot="1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6.149999999999999" customHeight="1" thickBot="1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6.149999999999999" customHeight="1" thickBot="1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6.149999999999999" customHeight="1" thickBot="1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6.149999999999999" customHeight="1" thickBot="1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6.149999999999999" customHeight="1" thickBot="1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6.149999999999999" customHeight="1" thickBot="1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6.149999999999999" customHeight="1" thickBot="1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6.149999999999999" customHeight="1" thickBot="1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6.149999999999999" customHeight="1" thickBot="1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6.149999999999999" customHeight="1" thickBot="1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6.149999999999999" customHeight="1" thickBot="1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6.149999999999999" customHeight="1" thickBot="1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6.149999999999999" customHeight="1" thickBot="1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6.149999999999999" customHeight="1" thickBot="1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6.149999999999999" customHeight="1" thickBot="1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6.149999999999999" customHeight="1" thickBot="1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6.149999999999999" customHeight="1" thickBot="1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6.149999999999999" customHeight="1" thickBot="1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6.149999999999999" customHeight="1" thickBot="1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6.149999999999999" customHeight="1" thickBot="1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6.149999999999999" customHeight="1" thickBot="1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6.149999999999999" customHeight="1" thickBot="1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6.149999999999999" customHeight="1" thickBot="1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6.149999999999999" customHeight="1" thickBot="1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6.149999999999999" customHeight="1" thickBot="1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6.149999999999999" customHeight="1" thickBot="1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6.149999999999999" customHeight="1" thickBot="1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6.149999999999999" customHeight="1" thickBot="1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6.149999999999999" customHeight="1" thickBot="1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6.149999999999999" customHeight="1" thickBot="1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6.149999999999999" customHeight="1" thickBot="1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6.149999999999999" customHeight="1" thickBot="1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6.149999999999999" customHeight="1" thickBot="1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6.149999999999999" customHeight="1" thickBot="1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6.149999999999999" customHeight="1" thickBot="1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6.149999999999999" customHeight="1" thickBot="1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6.149999999999999" customHeight="1" thickBot="1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6.149999999999999" customHeight="1" thickBot="1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6.149999999999999" customHeight="1" thickBot="1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6.149999999999999" customHeight="1" thickBot="1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6.149999999999999" customHeight="1" thickBot="1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6.149999999999999" customHeight="1" thickBot="1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6.149999999999999" customHeight="1" thickBot="1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6.149999999999999" customHeight="1" thickBot="1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6.149999999999999" customHeight="1" thickBot="1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6.149999999999999" customHeight="1" thickBot="1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6.149999999999999" customHeight="1" thickBot="1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6.149999999999999" customHeight="1" thickBot="1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6.149999999999999" customHeight="1" thickBot="1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6.149999999999999" customHeight="1" thickBot="1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6.149999999999999" customHeight="1" thickBot="1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6.149999999999999" customHeight="1" thickBot="1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6.149999999999999" customHeight="1" thickBot="1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6.149999999999999" customHeight="1" thickBot="1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6.149999999999999" customHeight="1" thickBot="1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6.149999999999999" customHeight="1" thickBot="1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6.149999999999999" customHeight="1" thickBot="1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6.149999999999999" customHeight="1" thickBot="1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6.149999999999999" customHeight="1" thickBot="1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6.149999999999999" customHeight="1" thickBot="1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6.149999999999999" customHeight="1" thickBot="1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6.149999999999999" customHeight="1" thickBot="1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6.149999999999999" customHeight="1" thickBot="1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6.149999999999999" customHeight="1" thickBot="1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6.149999999999999" customHeight="1" thickBot="1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6.149999999999999" customHeight="1" thickBot="1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6.149999999999999" customHeight="1" thickBot="1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6.149999999999999" customHeight="1" thickBot="1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6.149999999999999" customHeight="1" thickBot="1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6.149999999999999" customHeight="1" thickBot="1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6.149999999999999" customHeight="1" thickBot="1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6.149999999999999" customHeight="1" thickBot="1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6.149999999999999" customHeight="1" thickBot="1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6.149999999999999" customHeight="1" thickBot="1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6.149999999999999" customHeight="1" thickBot="1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6.149999999999999" customHeight="1" thickBot="1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6.149999999999999" customHeight="1" thickBot="1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6.149999999999999" customHeight="1" thickBot="1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6.149999999999999" customHeight="1" thickBot="1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6.149999999999999" customHeight="1" thickBot="1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6.149999999999999" customHeight="1" thickBot="1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6.149999999999999" customHeight="1" thickBot="1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6.149999999999999" customHeight="1" thickBot="1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6.149999999999999" customHeight="1" thickBot="1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6.149999999999999" customHeight="1" thickBot="1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6.149999999999999" customHeight="1" thickBot="1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6.149999999999999" customHeight="1" thickBot="1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6.149999999999999" customHeight="1" thickBot="1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6.149999999999999" customHeight="1" thickBot="1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6.149999999999999" customHeight="1" thickBot="1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6.149999999999999" customHeight="1" thickBot="1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6.149999999999999" customHeight="1" thickBot="1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6.149999999999999" customHeight="1" thickBot="1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6.149999999999999" customHeight="1" thickBot="1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6.149999999999999" customHeight="1" thickBot="1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6.149999999999999" customHeight="1" thickBot="1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6.149999999999999" customHeight="1" thickBot="1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6.149999999999999" customHeight="1" thickBot="1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6.149999999999999" customHeight="1" thickBot="1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6.149999999999999" customHeight="1" thickBot="1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6.149999999999999" customHeight="1" thickBot="1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6.149999999999999" customHeight="1" thickBot="1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6.149999999999999" customHeight="1" thickBot="1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6.149999999999999" customHeight="1" thickBot="1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6.149999999999999" customHeight="1" thickBot="1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6.149999999999999" customHeight="1" thickBot="1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6.149999999999999" customHeight="1" thickBot="1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6.149999999999999" customHeight="1" thickBot="1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6.149999999999999" customHeight="1" thickBot="1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6.149999999999999" customHeight="1" thickBot="1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6.149999999999999" customHeight="1" thickBot="1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6.149999999999999" customHeight="1" thickBot="1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6.149999999999999" customHeight="1" thickBot="1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6.149999999999999" customHeight="1" thickBot="1" x14ac:dyDescent="0.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6.149999999999999" customHeight="1" thickBot="1" x14ac:dyDescent="0.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6.149999999999999" customHeight="1" thickBot="1" x14ac:dyDescent="0.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6.149999999999999" customHeight="1" thickBot="1" x14ac:dyDescent="0.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6.149999999999999" customHeight="1" thickBot="1" x14ac:dyDescent="0.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6.149999999999999" customHeight="1" thickBot="1" x14ac:dyDescent="0.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6.149999999999999" customHeight="1" thickBot="1" x14ac:dyDescent="0.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6.149999999999999" customHeight="1" thickBot="1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</sheetData>
  <mergeCells count="4">
    <mergeCell ref="A1:I1"/>
    <mergeCell ref="A2:I2"/>
    <mergeCell ref="A3:I3"/>
    <mergeCell ref="A5:B5"/>
  </mergeCells>
  <pageMargins left="0.7" right="0.7" top="0.75" bottom="0.75" header="0.3" footer="0.3"/>
  <pageSetup orientation="landscape" r:id="rId1"/>
  <rowBreaks count="1" manualBreakCount="1">
    <brk id="25" max="16383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topLeftCell="R1" zoomScale="90" zoomScaleNormal="90" workbookViewId="0">
      <selection activeCell="Y22" sqref="Y22"/>
    </sheetView>
  </sheetViews>
  <sheetFormatPr defaultColWidth="9.140625" defaultRowHeight="15" x14ac:dyDescent="0.25"/>
  <cols>
    <col min="1" max="1" width="4.140625" style="246" customWidth="1"/>
    <col min="2" max="2" width="30.85546875" style="246" customWidth="1"/>
    <col min="3" max="3" width="5.28515625" style="246" customWidth="1"/>
    <col min="4" max="4" width="5.5703125" style="246" customWidth="1"/>
    <col min="5" max="5" width="5.140625" style="246" customWidth="1"/>
    <col min="6" max="6" width="5.5703125" style="246" customWidth="1"/>
    <col min="7" max="7" width="6.28515625" style="246" customWidth="1"/>
    <col min="8" max="8" width="4" style="246" customWidth="1"/>
    <col min="9" max="9" width="5.28515625" style="262" customWidth="1"/>
    <col min="10" max="10" width="4.42578125" style="262" customWidth="1"/>
    <col min="11" max="11" width="3.85546875" style="262" customWidth="1"/>
    <col min="12" max="12" width="6.140625" style="262" customWidth="1"/>
    <col min="13" max="13" width="6" style="262" customWidth="1"/>
    <col min="14" max="14" width="4.5703125" style="262" customWidth="1"/>
    <col min="15" max="15" width="5.28515625" style="246" customWidth="1"/>
    <col min="16" max="16" width="5" style="246" customWidth="1"/>
    <col min="17" max="17" width="6.7109375" style="246" customWidth="1"/>
    <col min="18" max="18" width="6.28515625" style="246" customWidth="1"/>
    <col min="19" max="19" width="5.5703125" style="246" customWidth="1"/>
    <col min="20" max="20" width="3.85546875" style="246" customWidth="1"/>
    <col min="21" max="21" width="6.5703125" style="262" customWidth="1"/>
    <col min="22" max="22" width="5.42578125" style="262" customWidth="1"/>
    <col min="23" max="23" width="5.7109375" style="262" customWidth="1"/>
    <col min="24" max="24" width="6.140625" style="262" bestFit="1" customWidth="1"/>
    <col min="25" max="25" width="8.42578125" style="262" bestFit="1" customWidth="1"/>
    <col min="26" max="26" width="5.5703125" style="262" customWidth="1"/>
    <col min="27" max="27" width="7" style="246" customWidth="1"/>
    <col min="28" max="28" width="29.5703125" style="246" customWidth="1"/>
    <col min="29" max="29" width="6.28515625" style="246" customWidth="1"/>
    <col min="30" max="30" width="5.42578125" style="246" customWidth="1"/>
    <col min="31" max="31" width="6.7109375" style="246" customWidth="1"/>
    <col min="32" max="32" width="5" style="246" customWidth="1"/>
    <col min="33" max="33" width="6.140625" style="246" customWidth="1"/>
    <col min="34" max="34" width="3.85546875" style="246" customWidth="1"/>
    <col min="35" max="35" width="5.28515625" style="262" customWidth="1"/>
    <col min="36" max="36" width="4.28515625" style="262" bestFit="1" customWidth="1"/>
    <col min="37" max="37" width="4.5703125" style="262" customWidth="1"/>
    <col min="38" max="38" width="6.7109375" style="262" customWidth="1"/>
    <col min="39" max="39" width="6.85546875" style="262" customWidth="1"/>
    <col min="40" max="40" width="3.42578125" style="262" bestFit="1" customWidth="1"/>
    <col min="41" max="41" width="5" style="246" customWidth="1"/>
    <col min="42" max="42" width="4.85546875" style="246" customWidth="1"/>
    <col min="43" max="43" width="5" style="246" customWidth="1"/>
    <col min="44" max="44" width="5.7109375" style="246" customWidth="1"/>
    <col min="45" max="45" width="7" style="246" customWidth="1"/>
    <col min="46" max="46" width="3.5703125" style="246" customWidth="1"/>
    <col min="47" max="47" width="5.5703125" style="262" customWidth="1"/>
    <col min="48" max="48" width="5.28515625" style="262" customWidth="1"/>
    <col min="49" max="49" width="4.28515625" style="262" customWidth="1"/>
    <col min="50" max="50" width="6.140625" style="262" customWidth="1"/>
    <col min="51" max="51" width="7.140625" style="262" customWidth="1"/>
    <col min="52" max="52" width="5.85546875" style="262" customWidth="1"/>
    <col min="53" max="53" width="8" style="246" customWidth="1"/>
    <col min="54" max="54" width="36.140625" style="246" customWidth="1"/>
    <col min="55" max="55" width="9.7109375" style="246" customWidth="1"/>
    <col min="56" max="56" width="10.85546875" style="246" customWidth="1"/>
    <col min="57" max="58" width="9" style="246" customWidth="1"/>
    <col min="59" max="59" width="9.42578125" style="246" customWidth="1"/>
    <col min="60" max="61" width="8.42578125" style="246" customWidth="1"/>
    <col min="62" max="62" width="11" style="246" customWidth="1"/>
    <col min="63" max="63" width="10.5703125" style="246" customWidth="1"/>
    <col min="64" max="64" width="10" style="246" customWidth="1"/>
    <col min="65" max="65" width="8.42578125" style="263" customWidth="1"/>
    <col min="66" max="66" width="8.5703125" style="246" customWidth="1"/>
    <col min="67" max="16384" width="9.140625" style="246"/>
  </cols>
  <sheetData>
    <row r="1" spans="1:66" ht="18" x14ac:dyDescent="0.25">
      <c r="A1" s="593" t="s">
        <v>416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5"/>
      <c r="AA1" s="593" t="s">
        <v>416</v>
      </c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5"/>
      <c r="BA1" s="593" t="s">
        <v>416</v>
      </c>
      <c r="BB1" s="594"/>
      <c r="BC1" s="594"/>
      <c r="BD1" s="594"/>
      <c r="BE1" s="594"/>
      <c r="BF1" s="594"/>
      <c r="BG1" s="594"/>
      <c r="BH1" s="594"/>
      <c r="BI1" s="594"/>
      <c r="BJ1" s="594"/>
      <c r="BK1" s="594"/>
      <c r="BL1" s="594"/>
      <c r="BM1" s="594"/>
      <c r="BN1" s="594"/>
    </row>
    <row r="2" spans="1:66" ht="18" x14ac:dyDescent="0.25">
      <c r="A2" s="596" t="s">
        <v>417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92"/>
      <c r="AA2" s="596" t="s">
        <v>417</v>
      </c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92"/>
      <c r="BA2" s="596" t="s">
        <v>417</v>
      </c>
      <c r="BB2" s="585"/>
      <c r="BC2" s="585"/>
      <c r="BD2" s="585"/>
      <c r="BE2" s="585"/>
      <c r="BF2" s="585"/>
      <c r="BG2" s="585"/>
      <c r="BH2" s="585"/>
      <c r="BI2" s="585"/>
      <c r="BJ2" s="585"/>
      <c r="BK2" s="585"/>
      <c r="BL2" s="585"/>
      <c r="BM2" s="585"/>
      <c r="BN2" s="585"/>
    </row>
    <row r="3" spans="1:66" ht="18" x14ac:dyDescent="0.25">
      <c r="A3" s="588" t="s">
        <v>485</v>
      </c>
      <c r="B3" s="589"/>
      <c r="C3" s="589"/>
      <c r="D3" s="589"/>
      <c r="E3" s="247"/>
      <c r="F3" s="247"/>
      <c r="G3" s="247"/>
      <c r="H3" s="247"/>
      <c r="I3" s="247"/>
      <c r="J3" s="247"/>
      <c r="K3" s="247"/>
      <c r="L3" s="585" t="s">
        <v>418</v>
      </c>
      <c r="M3" s="585"/>
      <c r="N3" s="585"/>
      <c r="O3" s="585"/>
      <c r="P3" s="585"/>
      <c r="Q3" s="585" t="s">
        <v>471</v>
      </c>
      <c r="R3" s="585"/>
      <c r="S3" s="585"/>
      <c r="T3" s="585"/>
      <c r="U3" s="585"/>
      <c r="V3" s="585"/>
      <c r="W3" s="585"/>
      <c r="X3" s="248"/>
      <c r="Y3" s="248"/>
      <c r="Z3" s="285"/>
      <c r="AA3" s="588" t="s">
        <v>485</v>
      </c>
      <c r="AB3" s="589"/>
      <c r="AC3" s="589"/>
      <c r="AD3" s="589"/>
      <c r="AE3" s="247"/>
      <c r="AF3" s="247"/>
      <c r="AG3" s="247"/>
      <c r="AH3" s="247"/>
      <c r="AI3" s="247"/>
      <c r="AJ3" s="247"/>
      <c r="AK3" s="247"/>
      <c r="AL3" s="585" t="s">
        <v>418</v>
      </c>
      <c r="AM3" s="585"/>
      <c r="AN3" s="585"/>
      <c r="AO3" s="585"/>
      <c r="AP3" s="585"/>
      <c r="AQ3" s="585" t="s">
        <v>471</v>
      </c>
      <c r="AR3" s="585"/>
      <c r="AS3" s="585"/>
      <c r="AT3" s="585"/>
      <c r="AU3" s="585"/>
      <c r="AV3" s="585"/>
      <c r="AW3" s="585"/>
      <c r="AX3" s="248"/>
      <c r="AY3" s="248"/>
      <c r="AZ3" s="285"/>
      <c r="BA3" s="588" t="s">
        <v>485</v>
      </c>
      <c r="BB3" s="589"/>
      <c r="BC3" s="589"/>
      <c r="BD3" s="589"/>
      <c r="BE3" s="247"/>
      <c r="BF3" s="585" t="s">
        <v>418</v>
      </c>
      <c r="BG3" s="585"/>
      <c r="BH3" s="585"/>
      <c r="BI3" s="592"/>
      <c r="BJ3" s="590" t="s">
        <v>471</v>
      </c>
      <c r="BK3" s="591"/>
      <c r="BL3" s="591"/>
      <c r="BM3" s="591"/>
      <c r="BN3" s="591"/>
    </row>
    <row r="4" spans="1:66" ht="18.75" customHeight="1" x14ac:dyDescent="0.25">
      <c r="A4" s="286" t="s">
        <v>16</v>
      </c>
      <c r="B4" s="249" t="s">
        <v>419</v>
      </c>
      <c r="C4" s="583" t="s">
        <v>5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4"/>
      <c r="O4" s="583" t="s">
        <v>6</v>
      </c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7"/>
      <c r="AA4" s="305"/>
      <c r="AB4" s="269"/>
      <c r="AC4" s="583" t="s">
        <v>7</v>
      </c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4"/>
      <c r="AO4" s="583" t="s">
        <v>8</v>
      </c>
      <c r="AP4" s="586"/>
      <c r="AQ4" s="586"/>
      <c r="AR4" s="586"/>
      <c r="AS4" s="586"/>
      <c r="AT4" s="586"/>
      <c r="AU4" s="586"/>
      <c r="AV4" s="586"/>
      <c r="AW4" s="586"/>
      <c r="AX4" s="586"/>
      <c r="AY4" s="586"/>
      <c r="AZ4" s="587"/>
      <c r="BA4" s="287"/>
      <c r="BB4" s="249"/>
      <c r="BC4" s="250" t="s">
        <v>43</v>
      </c>
      <c r="BD4" s="250"/>
      <c r="BE4" s="250"/>
      <c r="BF4" s="583" t="s">
        <v>49</v>
      </c>
      <c r="BG4" s="584"/>
      <c r="BH4" s="583" t="s">
        <v>420</v>
      </c>
      <c r="BI4" s="584"/>
      <c r="BJ4" s="583"/>
      <c r="BK4" s="584"/>
      <c r="BL4" s="583"/>
      <c r="BM4" s="584"/>
      <c r="BN4" s="314"/>
    </row>
    <row r="5" spans="1:66" ht="60" x14ac:dyDescent="0.25">
      <c r="A5" s="287"/>
      <c r="B5" s="249"/>
      <c r="C5" s="251" t="s">
        <v>421</v>
      </c>
      <c r="D5" s="251" t="s">
        <v>422</v>
      </c>
      <c r="E5" s="252" t="s">
        <v>423</v>
      </c>
      <c r="F5" s="251" t="s">
        <v>44</v>
      </c>
      <c r="G5" s="251" t="s">
        <v>424</v>
      </c>
      <c r="H5" s="251"/>
      <c r="I5" s="251" t="s">
        <v>425</v>
      </c>
      <c r="J5" s="251" t="s">
        <v>46</v>
      </c>
      <c r="K5" s="251" t="s">
        <v>426</v>
      </c>
      <c r="L5" s="251" t="s">
        <v>47</v>
      </c>
      <c r="M5" s="251" t="s">
        <v>2</v>
      </c>
      <c r="N5" s="251"/>
      <c r="O5" s="251" t="s">
        <v>421</v>
      </c>
      <c r="P5" s="251" t="s">
        <v>422</v>
      </c>
      <c r="Q5" s="252" t="s">
        <v>423</v>
      </c>
      <c r="R5" s="251" t="s">
        <v>44</v>
      </c>
      <c r="S5" s="251" t="s">
        <v>424</v>
      </c>
      <c r="T5" s="251"/>
      <c r="U5" s="251" t="s">
        <v>425</v>
      </c>
      <c r="V5" s="251" t="s">
        <v>46</v>
      </c>
      <c r="W5" s="251" t="s">
        <v>45</v>
      </c>
      <c r="X5" s="251" t="s">
        <v>47</v>
      </c>
      <c r="Y5" s="251" t="s">
        <v>2</v>
      </c>
      <c r="Z5" s="288"/>
      <c r="AA5" s="286" t="s">
        <v>16</v>
      </c>
      <c r="AB5" s="249" t="s">
        <v>419</v>
      </c>
      <c r="AC5" s="251" t="s">
        <v>421</v>
      </c>
      <c r="AD5" s="251" t="s">
        <v>422</v>
      </c>
      <c r="AE5" s="252" t="s">
        <v>423</v>
      </c>
      <c r="AF5" s="251" t="s">
        <v>44</v>
      </c>
      <c r="AG5" s="251" t="s">
        <v>424</v>
      </c>
      <c r="AH5" s="251"/>
      <c r="AI5" s="251" t="s">
        <v>425</v>
      </c>
      <c r="AJ5" s="251" t="s">
        <v>46</v>
      </c>
      <c r="AK5" s="251" t="s">
        <v>426</v>
      </c>
      <c r="AL5" s="251" t="s">
        <v>47</v>
      </c>
      <c r="AM5" s="253" t="s">
        <v>2</v>
      </c>
      <c r="AN5" s="251"/>
      <c r="AO5" s="251" t="s">
        <v>421</v>
      </c>
      <c r="AP5" s="251" t="s">
        <v>422</v>
      </c>
      <c r="AQ5" s="252" t="s">
        <v>423</v>
      </c>
      <c r="AR5" s="251" t="s">
        <v>44</v>
      </c>
      <c r="AS5" s="251" t="s">
        <v>424</v>
      </c>
      <c r="AT5" s="251"/>
      <c r="AU5" s="251" t="s">
        <v>425</v>
      </c>
      <c r="AV5" s="251" t="s">
        <v>46</v>
      </c>
      <c r="AW5" s="251" t="s">
        <v>426</v>
      </c>
      <c r="AX5" s="251" t="s">
        <v>47</v>
      </c>
      <c r="AY5" s="251" t="s">
        <v>2</v>
      </c>
      <c r="AZ5" s="288"/>
      <c r="BA5" s="286" t="s">
        <v>16</v>
      </c>
      <c r="BB5" s="249" t="s">
        <v>419</v>
      </c>
      <c r="BC5" s="251" t="s">
        <v>44</v>
      </c>
      <c r="BD5" s="252" t="s">
        <v>47</v>
      </c>
      <c r="BE5" s="252"/>
      <c r="BF5" s="251" t="s">
        <v>44</v>
      </c>
      <c r="BG5" s="252" t="s">
        <v>47</v>
      </c>
      <c r="BH5" s="251" t="s">
        <v>44</v>
      </c>
      <c r="BI5" s="252" t="s">
        <v>47</v>
      </c>
      <c r="BJ5" s="252" t="s">
        <v>23</v>
      </c>
      <c r="BK5" s="252" t="s">
        <v>427</v>
      </c>
      <c r="BL5" s="252" t="s">
        <v>30</v>
      </c>
      <c r="BM5" s="254" t="s">
        <v>31</v>
      </c>
      <c r="BN5" s="288" t="s">
        <v>29</v>
      </c>
    </row>
    <row r="6" spans="1:66" s="258" customFormat="1" x14ac:dyDescent="0.25">
      <c r="A6" s="289"/>
      <c r="B6" s="255"/>
      <c r="C6" s="256">
        <v>10</v>
      </c>
      <c r="D6" s="256">
        <v>5</v>
      </c>
      <c r="E6" s="256">
        <v>5</v>
      </c>
      <c r="F6" s="256">
        <v>80</v>
      </c>
      <c r="G6" s="256">
        <f>SUM(C6:F6)</f>
        <v>100</v>
      </c>
      <c r="H6" s="256"/>
      <c r="I6" s="256">
        <v>10</v>
      </c>
      <c r="J6" s="256">
        <v>5</v>
      </c>
      <c r="K6" s="256">
        <v>5</v>
      </c>
      <c r="L6" s="256">
        <v>80</v>
      </c>
      <c r="M6" s="256">
        <v>100</v>
      </c>
      <c r="N6" s="256" t="s">
        <v>29</v>
      </c>
      <c r="O6" s="256">
        <v>10</v>
      </c>
      <c r="P6" s="256">
        <v>5</v>
      </c>
      <c r="Q6" s="256">
        <v>5</v>
      </c>
      <c r="R6" s="256">
        <v>80</v>
      </c>
      <c r="S6" s="256">
        <f>SUM(O6:R6)</f>
        <v>100</v>
      </c>
      <c r="T6" s="256"/>
      <c r="U6" s="256">
        <v>10</v>
      </c>
      <c r="V6" s="256">
        <v>5</v>
      </c>
      <c r="W6" s="256">
        <v>5</v>
      </c>
      <c r="X6" s="256">
        <v>80</v>
      </c>
      <c r="Y6" s="256">
        <v>100</v>
      </c>
      <c r="Z6" s="290" t="s">
        <v>29</v>
      </c>
      <c r="AA6" s="306"/>
      <c r="AB6" s="256"/>
      <c r="AC6" s="256">
        <v>10</v>
      </c>
      <c r="AD6" s="256">
        <v>5</v>
      </c>
      <c r="AE6" s="256">
        <v>5</v>
      </c>
      <c r="AF6" s="256">
        <v>80</v>
      </c>
      <c r="AG6" s="256">
        <f>SUM(AC6:AF6)</f>
        <v>100</v>
      </c>
      <c r="AH6" s="256"/>
      <c r="AI6" s="256">
        <v>10</v>
      </c>
      <c r="AJ6" s="256">
        <v>5</v>
      </c>
      <c r="AK6" s="256">
        <v>5</v>
      </c>
      <c r="AL6" s="256">
        <v>80</v>
      </c>
      <c r="AM6" s="256">
        <v>100</v>
      </c>
      <c r="AN6" s="256" t="s">
        <v>29</v>
      </c>
      <c r="AO6" s="256">
        <v>10</v>
      </c>
      <c r="AP6" s="256">
        <v>5</v>
      </c>
      <c r="AQ6" s="256">
        <v>5</v>
      </c>
      <c r="AR6" s="256">
        <v>80</v>
      </c>
      <c r="AS6" s="256">
        <f>SUM(AO6:AR6)</f>
        <v>100</v>
      </c>
      <c r="AT6" s="256"/>
      <c r="AU6" s="256">
        <v>10</v>
      </c>
      <c r="AV6" s="256">
        <v>5</v>
      </c>
      <c r="AW6" s="256">
        <v>5</v>
      </c>
      <c r="AX6" s="256">
        <v>80</v>
      </c>
      <c r="AY6" s="256">
        <v>100</v>
      </c>
      <c r="AZ6" s="290" t="s">
        <v>29</v>
      </c>
      <c r="BA6" s="306"/>
      <c r="BB6" s="256"/>
      <c r="BC6" s="257">
        <v>50</v>
      </c>
      <c r="BD6" s="256">
        <v>50</v>
      </c>
      <c r="BE6" s="256">
        <f>SUM(BC6:BD6)</f>
        <v>100</v>
      </c>
      <c r="BF6" s="256">
        <v>50</v>
      </c>
      <c r="BG6" s="256">
        <v>50</v>
      </c>
      <c r="BH6" s="256">
        <v>50</v>
      </c>
      <c r="BI6" s="256">
        <v>50</v>
      </c>
      <c r="BJ6" s="256">
        <f>(G6+S6+AG6+AS6+BC6)</f>
        <v>450</v>
      </c>
      <c r="BK6" s="256">
        <f>(M6+Y6+AM6+AY6+BD6)</f>
        <v>450</v>
      </c>
      <c r="BL6" s="256">
        <f>SUM(BJ6:BK6)</f>
        <v>900</v>
      </c>
      <c r="BM6" s="264"/>
      <c r="BN6" s="290"/>
    </row>
    <row r="7" spans="1:66" ht="24.95" customHeight="1" x14ac:dyDescent="0.25">
      <c r="A7" s="272">
        <v>1</v>
      </c>
      <c r="B7" s="273" t="s">
        <v>65</v>
      </c>
      <c r="C7" s="274">
        <v>7.5</v>
      </c>
      <c r="D7" s="274" t="s">
        <v>286</v>
      </c>
      <c r="E7" s="274" t="s">
        <v>286</v>
      </c>
      <c r="F7" s="274" t="s">
        <v>297</v>
      </c>
      <c r="G7" s="275" t="s">
        <v>487</v>
      </c>
      <c r="H7" s="276" t="str">
        <f t="shared" ref="H7:H26" si="0">IF(G7&gt;=91,"A1",IF(G7&gt;=81,"A2",IF(G7&gt;=71,"B1",IF(G7&gt;=61,"B2",IF(G7&gt;=51,"C1",IF(G7&gt;=41,"C2",IF(G7&gt;=33,"D","E")))))))</f>
        <v>A1</v>
      </c>
      <c r="I7" s="21">
        <v>8.5</v>
      </c>
      <c r="J7" s="274" t="s">
        <v>286</v>
      </c>
      <c r="K7" s="274" t="s">
        <v>286</v>
      </c>
      <c r="L7" s="270">
        <v>79</v>
      </c>
      <c r="M7" s="275">
        <f t="shared" ref="M7:M26" si="1">I7+J7+K7+L7</f>
        <v>97.5</v>
      </c>
      <c r="N7" s="277" t="str">
        <f>IF(M7&gt;=91,"A1",IF(M7&gt;=81,"A2",IF(M7&gt;=71,"B1",IF(M7&gt;=61,"B2",IF(M7&gt;=51,"C1",IF(M7&gt;=41,"C2",IF(M7&gt;=33,"D","E")))))))</f>
        <v>A1</v>
      </c>
      <c r="O7" s="276">
        <v>8</v>
      </c>
      <c r="P7" s="278" t="s">
        <v>286</v>
      </c>
      <c r="Q7" s="278" t="s">
        <v>286</v>
      </c>
      <c r="R7" s="276">
        <v>66.5</v>
      </c>
      <c r="S7" s="275">
        <f t="shared" ref="S7:S26" si="2">O7+P7+Q7+R7</f>
        <v>84.5</v>
      </c>
      <c r="T7" s="276" t="str">
        <f t="shared" ref="T7:T26" si="3">IF(S7&gt;=91,"A1",IF(S7&gt;=81,"A2",IF(S7&gt;=71,"B1",IF(S7&gt;=61,"B2",IF(S7&gt;=51,"C1",IF(S7&gt;=41,"C2",IF(S7&gt;=33,"D","E")))))))</f>
        <v>A2</v>
      </c>
      <c r="U7" s="21">
        <v>9.25</v>
      </c>
      <c r="V7" s="278" t="s">
        <v>286</v>
      </c>
      <c r="W7" s="278" t="s">
        <v>286</v>
      </c>
      <c r="X7" s="270">
        <v>70.5</v>
      </c>
      <c r="Y7" s="275">
        <f t="shared" ref="Y7:Y26" si="4">U7+V7+W7+X7</f>
        <v>89.75</v>
      </c>
      <c r="Z7" s="291" t="str">
        <f>IF(Y7&gt;=91,"A1",IF(Y7&gt;=81,"A2",IF(Y7&gt;=71,"B1",IF(Y7&gt;=61,"B2",IF(Y7&gt;=51,"C1",IF(Y7&gt;=41,"C2",IF(Y7&gt;=33,"D","E")))))))</f>
        <v>A2</v>
      </c>
      <c r="AA7" s="307">
        <v>1</v>
      </c>
      <c r="AB7" s="273" t="s">
        <v>65</v>
      </c>
      <c r="AC7" s="279">
        <v>9.5</v>
      </c>
      <c r="AD7" s="278" t="s">
        <v>286</v>
      </c>
      <c r="AE7" s="278" t="s">
        <v>286</v>
      </c>
      <c r="AF7" s="279">
        <v>60</v>
      </c>
      <c r="AG7" s="275">
        <f t="shared" ref="AG7:AG26" si="5">AC7+AD7+AE7+AF7</f>
        <v>79.5</v>
      </c>
      <c r="AH7" s="280" t="str">
        <f t="shared" ref="AH7:AH26" si="6">IF(AG7&gt;=91,"A1",IF(AG7&gt;=81,"A2",IF(AG7&gt;=71,"B1",IF(AG7&gt;=61,"B2",IF(AG7&gt;=51,"C1",IF(AG7&gt;=41,"C2",IF(AG7&gt;=33,"D","E")))))))</f>
        <v>B1</v>
      </c>
      <c r="AI7" s="277">
        <v>9.75</v>
      </c>
      <c r="AJ7" s="278" t="s">
        <v>286</v>
      </c>
      <c r="AK7" s="278" t="s">
        <v>286</v>
      </c>
      <c r="AL7" s="270">
        <v>73</v>
      </c>
      <c r="AM7" s="275">
        <f t="shared" ref="AM7:AM26" si="7">AI7+AJ7+AK7+AL7</f>
        <v>92.75</v>
      </c>
      <c r="AN7" s="260" t="str">
        <f>IF(AM7&gt;=91,"A1",IF(AM7&gt;=81,"A2",IF(AM7&gt;=71,"B1",IF(AM7&gt;=61,"B2",IF(AM7&gt;=51,"C1",IF(AM7&gt;=41,"C2",IF(AM7&gt;=33,"D","E")))))))</f>
        <v>A1</v>
      </c>
      <c r="AO7" s="276">
        <v>9.75</v>
      </c>
      <c r="AP7" s="278" t="s">
        <v>286</v>
      </c>
      <c r="AQ7" s="278" t="s">
        <v>286</v>
      </c>
      <c r="AR7" s="276">
        <v>73.5</v>
      </c>
      <c r="AS7" s="275">
        <f t="shared" ref="AS7:AS26" si="8">AO7+AP7+AQ7+AR7</f>
        <v>93.25</v>
      </c>
      <c r="AT7" s="276" t="str">
        <f t="shared" ref="AT7:AT26" si="9">IF(AS7&gt;=91,"A1",IF(AS7&gt;=81,"A2",IF(AS7&gt;=71,"B1",IF(AS7&gt;=61,"B2",IF(AS7&gt;=51,"C1",IF(AS7&gt;=41,"C2",IF(AS7&gt;=33,"D","E")))))))</f>
        <v>A1</v>
      </c>
      <c r="AU7" s="21">
        <v>9.25</v>
      </c>
      <c r="AV7" s="278" t="s">
        <v>286</v>
      </c>
      <c r="AW7" s="278" t="s">
        <v>286</v>
      </c>
      <c r="AX7" s="270">
        <v>80</v>
      </c>
      <c r="AY7" s="275">
        <f t="shared" ref="AY7:AY26" si="10">AU7+AV7+AW7+AX7</f>
        <v>99.25</v>
      </c>
      <c r="AZ7" s="308" t="str">
        <f>IF(AY7&gt;=91,"A1",IF(AY7&gt;=81,"A2",IF(AY7&gt;=71,"B1",IF(AY7&gt;=61,"B2",IF(AY7&gt;=51,"C1",IF(AY7&gt;=41,"C2",IF(AY7&gt;=33,"D","E")))))))</f>
        <v>A1</v>
      </c>
      <c r="BA7" s="307">
        <v>1</v>
      </c>
      <c r="BB7" s="273" t="s">
        <v>65</v>
      </c>
      <c r="BC7" s="279">
        <v>48.5</v>
      </c>
      <c r="BD7" s="270">
        <v>49</v>
      </c>
      <c r="BE7" s="256">
        <f t="shared" ref="BE7:BE26" si="11">SUM(BC7:BD7)</f>
        <v>97.5</v>
      </c>
      <c r="BF7" s="281">
        <v>48</v>
      </c>
      <c r="BG7" s="256">
        <v>49</v>
      </c>
      <c r="BH7" s="281">
        <v>48</v>
      </c>
      <c r="BI7" s="268">
        <v>49</v>
      </c>
      <c r="BJ7" s="256">
        <f t="shared" ref="BJ7:BJ26" si="12">(G7+S7+AG7+AS7+BC7)</f>
        <v>399.25</v>
      </c>
      <c r="BK7" s="256">
        <f t="shared" ref="BK7:BK26" si="13">(M7+Y7+AM7+AY7+BD7)</f>
        <v>428.25</v>
      </c>
      <c r="BL7" s="256">
        <f t="shared" ref="BL7:BL26" si="14">SUM(BJ7:BK7)</f>
        <v>827.5</v>
      </c>
      <c r="BM7" s="259">
        <f>BL7/900*100</f>
        <v>91.944444444444443</v>
      </c>
      <c r="BN7" s="291" t="str">
        <f>IF(BM7&gt;=91,"A1",IF(BM7&gt;=81,"A2",IF(BM7&gt;=71,"B1",IF(BM7&gt;=61,"B2",IF(BM7&gt;=51,"C1",IF(BM7&gt;=41,"C2",IF(BM7&gt;=33,"D","E")))))))</f>
        <v>A1</v>
      </c>
    </row>
    <row r="8" spans="1:66" ht="24.95" customHeight="1" x14ac:dyDescent="0.25">
      <c r="A8" s="272">
        <v>2</v>
      </c>
      <c r="B8" s="282" t="s">
        <v>75</v>
      </c>
      <c r="C8" s="274">
        <v>7</v>
      </c>
      <c r="D8" s="274" t="s">
        <v>287</v>
      </c>
      <c r="E8" s="274" t="s">
        <v>287</v>
      </c>
      <c r="F8" s="274" t="s">
        <v>298</v>
      </c>
      <c r="G8" s="275">
        <f t="shared" ref="G8:G26" si="15">C8+D8+E8+F8</f>
        <v>62</v>
      </c>
      <c r="H8" s="276" t="str">
        <f t="shared" si="0"/>
        <v>B2</v>
      </c>
      <c r="I8" s="21">
        <v>8.5</v>
      </c>
      <c r="J8" s="274" t="s">
        <v>288</v>
      </c>
      <c r="K8" s="274" t="s">
        <v>288</v>
      </c>
      <c r="L8" s="270">
        <v>59.5</v>
      </c>
      <c r="M8" s="275">
        <f t="shared" si="1"/>
        <v>77</v>
      </c>
      <c r="N8" s="277" t="str">
        <f t="shared" ref="N8:N26" si="16">IF(M8&gt;=91,"A1",IF(M8&gt;=81,"A2",IF(M8&gt;=71,"B1",IF(M8&gt;=61,"B2",IF(M8&gt;=51,"C1",IF(M8&gt;=41,"C2",IF(M8&gt;=33,"D","E")))))))</f>
        <v>B1</v>
      </c>
      <c r="O8" s="276">
        <v>9.75</v>
      </c>
      <c r="P8" s="278" t="s">
        <v>287</v>
      </c>
      <c r="Q8" s="278" t="s">
        <v>288</v>
      </c>
      <c r="R8" s="276">
        <v>57</v>
      </c>
      <c r="S8" s="275">
        <f t="shared" si="2"/>
        <v>75.25</v>
      </c>
      <c r="T8" s="276" t="str">
        <f t="shared" si="3"/>
        <v>B1</v>
      </c>
      <c r="U8" s="21">
        <v>8.75</v>
      </c>
      <c r="V8" s="278" t="s">
        <v>288</v>
      </c>
      <c r="W8" s="278" t="s">
        <v>288</v>
      </c>
      <c r="X8" s="270">
        <v>59</v>
      </c>
      <c r="Y8" s="275">
        <f t="shared" si="4"/>
        <v>76.75</v>
      </c>
      <c r="Z8" s="291" t="str">
        <f t="shared" ref="Z8:Z26" si="17">IF(Y8&gt;=91,"A1",IF(Y8&gt;=81,"A2",IF(Y8&gt;=71,"B1",IF(Y8&gt;=61,"B2",IF(Y8&gt;=51,"C1",IF(Y8&gt;=41,"C2",IF(Y8&gt;=33,"D","E")))))))</f>
        <v>B1</v>
      </c>
      <c r="AA8" s="307">
        <v>2</v>
      </c>
      <c r="AB8" s="282" t="s">
        <v>75</v>
      </c>
      <c r="AC8" s="279">
        <v>10</v>
      </c>
      <c r="AD8" s="278" t="s">
        <v>287</v>
      </c>
      <c r="AE8" s="278" t="s">
        <v>286</v>
      </c>
      <c r="AF8" s="279">
        <v>46.5</v>
      </c>
      <c r="AG8" s="275">
        <f t="shared" si="5"/>
        <v>65.5</v>
      </c>
      <c r="AH8" s="280" t="str">
        <f t="shared" si="6"/>
        <v>B2</v>
      </c>
      <c r="AI8" s="277">
        <v>6.25</v>
      </c>
      <c r="AJ8" s="278" t="s">
        <v>288</v>
      </c>
      <c r="AK8" s="278" t="s">
        <v>288</v>
      </c>
      <c r="AL8" s="270">
        <v>58.5</v>
      </c>
      <c r="AM8" s="275">
        <f t="shared" si="7"/>
        <v>73.75</v>
      </c>
      <c r="AN8" s="260" t="str">
        <f t="shared" ref="AN8:AN26" si="18">IF(AM8&gt;=91,"A1",IF(AM8&gt;=81,"A2",IF(AM8&gt;=71,"B1",IF(AM8&gt;=61,"B2",IF(AM8&gt;=51,"C1",IF(AM8&gt;=41,"C2",IF(AM8&gt;=33,"D","E")))))))</f>
        <v>B1</v>
      </c>
      <c r="AO8" s="276">
        <v>7</v>
      </c>
      <c r="AP8" s="278" t="s">
        <v>287</v>
      </c>
      <c r="AQ8" s="278" t="s">
        <v>288</v>
      </c>
      <c r="AR8" s="276">
        <v>50.5</v>
      </c>
      <c r="AS8" s="275">
        <f t="shared" si="8"/>
        <v>66</v>
      </c>
      <c r="AT8" s="276" t="str">
        <f t="shared" si="9"/>
        <v>B2</v>
      </c>
      <c r="AU8" s="21">
        <v>7</v>
      </c>
      <c r="AV8" s="278" t="s">
        <v>287</v>
      </c>
      <c r="AW8" s="278" t="s">
        <v>287</v>
      </c>
      <c r="AX8" s="270">
        <v>66</v>
      </c>
      <c r="AY8" s="275">
        <f t="shared" si="10"/>
        <v>81</v>
      </c>
      <c r="AZ8" s="308" t="str">
        <f t="shared" ref="AZ8:AZ26" si="19">IF(AY8&gt;=91,"A1",IF(AY8&gt;=81,"A2",IF(AY8&gt;=71,"B1",IF(AY8&gt;=61,"B2",IF(AY8&gt;=51,"C1",IF(AY8&gt;=41,"C2",IF(AY8&gt;=33,"D","E")))))))</f>
        <v>A2</v>
      </c>
      <c r="BA8" s="307">
        <v>2</v>
      </c>
      <c r="BB8" s="282" t="s">
        <v>75</v>
      </c>
      <c r="BC8" s="279">
        <v>28</v>
      </c>
      <c r="BD8" s="270">
        <v>37</v>
      </c>
      <c r="BE8" s="256">
        <f t="shared" si="11"/>
        <v>65</v>
      </c>
      <c r="BF8" s="276">
        <v>40</v>
      </c>
      <c r="BG8" s="277">
        <v>46.5</v>
      </c>
      <c r="BH8" s="276">
        <v>34.5</v>
      </c>
      <c r="BI8" s="268">
        <v>21.5</v>
      </c>
      <c r="BJ8" s="256">
        <f t="shared" si="12"/>
        <v>296.75</v>
      </c>
      <c r="BK8" s="256">
        <f t="shared" si="13"/>
        <v>345.5</v>
      </c>
      <c r="BL8" s="256">
        <f t="shared" si="14"/>
        <v>642.25</v>
      </c>
      <c r="BM8" s="259">
        <f t="shared" ref="BM8:BM26" si="20">BL8/900*100</f>
        <v>71.361111111111114</v>
      </c>
      <c r="BN8" s="291" t="str">
        <f t="shared" ref="BN8:BN26" si="21">IF(BM8&gt;=91,"A1",IF(BM8&gt;=81,"A2",IF(BM8&gt;=71,"B1",IF(BM8&gt;=61,"B2",IF(BM8&gt;=51,"C1",IF(BM8&gt;=41,"C2",IF(BM8&gt;=33,"D","E")))))))</f>
        <v>B1</v>
      </c>
    </row>
    <row r="9" spans="1:66" ht="24.95" customHeight="1" x14ac:dyDescent="0.25">
      <c r="A9" s="272">
        <v>3</v>
      </c>
      <c r="B9" s="282" t="s">
        <v>82</v>
      </c>
      <c r="C9" s="279">
        <v>9.75</v>
      </c>
      <c r="D9" s="274" t="s">
        <v>286</v>
      </c>
      <c r="E9" s="274" t="s">
        <v>286</v>
      </c>
      <c r="F9" s="279">
        <v>64</v>
      </c>
      <c r="G9" s="275">
        <f t="shared" si="15"/>
        <v>83.75</v>
      </c>
      <c r="H9" s="276" t="str">
        <f t="shared" si="0"/>
        <v>A2</v>
      </c>
      <c r="I9" s="21">
        <v>9.75</v>
      </c>
      <c r="J9" s="274" t="s">
        <v>286</v>
      </c>
      <c r="K9" s="274" t="s">
        <v>286</v>
      </c>
      <c r="L9" s="270">
        <v>67</v>
      </c>
      <c r="M9" s="275">
        <f t="shared" si="1"/>
        <v>86.75</v>
      </c>
      <c r="N9" s="277" t="str">
        <f t="shared" si="16"/>
        <v>A2</v>
      </c>
      <c r="O9" s="276">
        <v>9.5</v>
      </c>
      <c r="P9" s="278" t="s">
        <v>286</v>
      </c>
      <c r="Q9" s="278" t="s">
        <v>286</v>
      </c>
      <c r="R9" s="276">
        <v>65</v>
      </c>
      <c r="S9" s="275">
        <f t="shared" si="2"/>
        <v>84.5</v>
      </c>
      <c r="T9" s="276" t="str">
        <f t="shared" si="3"/>
        <v>A2</v>
      </c>
      <c r="U9" s="21">
        <v>8.75</v>
      </c>
      <c r="V9" s="278" t="s">
        <v>286</v>
      </c>
      <c r="W9" s="278" t="s">
        <v>286</v>
      </c>
      <c r="X9" s="270">
        <v>67.5</v>
      </c>
      <c r="Y9" s="275">
        <f t="shared" si="4"/>
        <v>86.25</v>
      </c>
      <c r="Z9" s="291" t="str">
        <f t="shared" si="17"/>
        <v>A2</v>
      </c>
      <c r="AA9" s="307">
        <v>3</v>
      </c>
      <c r="AB9" s="282" t="s">
        <v>82</v>
      </c>
      <c r="AC9" s="279">
        <v>8</v>
      </c>
      <c r="AD9" s="278" t="s">
        <v>286</v>
      </c>
      <c r="AE9" s="278" t="s">
        <v>286</v>
      </c>
      <c r="AF9" s="279">
        <v>60</v>
      </c>
      <c r="AG9" s="275">
        <f t="shared" si="5"/>
        <v>78</v>
      </c>
      <c r="AH9" s="280" t="str">
        <f t="shared" si="6"/>
        <v>B1</v>
      </c>
      <c r="AI9" s="277">
        <v>8.25</v>
      </c>
      <c r="AJ9" s="278" t="s">
        <v>286</v>
      </c>
      <c r="AK9" s="278" t="s">
        <v>286</v>
      </c>
      <c r="AL9" s="270">
        <v>63</v>
      </c>
      <c r="AM9" s="275">
        <f t="shared" si="7"/>
        <v>81.25</v>
      </c>
      <c r="AN9" s="260" t="str">
        <f t="shared" si="18"/>
        <v>A2</v>
      </c>
      <c r="AO9" s="276">
        <v>6.5</v>
      </c>
      <c r="AP9" s="278" t="s">
        <v>288</v>
      </c>
      <c r="AQ9" s="278" t="s">
        <v>287</v>
      </c>
      <c r="AR9" s="276">
        <v>77.5</v>
      </c>
      <c r="AS9" s="275">
        <f t="shared" si="8"/>
        <v>92.5</v>
      </c>
      <c r="AT9" s="276" t="str">
        <f t="shared" si="9"/>
        <v>A1</v>
      </c>
      <c r="AU9" s="21">
        <v>10</v>
      </c>
      <c r="AV9" s="278" t="s">
        <v>288</v>
      </c>
      <c r="AW9" s="278" t="s">
        <v>288</v>
      </c>
      <c r="AX9" s="270">
        <v>77</v>
      </c>
      <c r="AY9" s="275">
        <f t="shared" si="10"/>
        <v>96</v>
      </c>
      <c r="AZ9" s="308" t="str">
        <f t="shared" si="19"/>
        <v>A1</v>
      </c>
      <c r="BA9" s="307">
        <v>3</v>
      </c>
      <c r="BB9" s="282" t="s">
        <v>82</v>
      </c>
      <c r="BC9" s="279">
        <v>47.5</v>
      </c>
      <c r="BD9" s="270">
        <v>47</v>
      </c>
      <c r="BE9" s="256">
        <f t="shared" si="11"/>
        <v>94.5</v>
      </c>
      <c r="BF9" s="276">
        <v>46</v>
      </c>
      <c r="BG9" s="283">
        <v>50</v>
      </c>
      <c r="BH9" s="276">
        <v>45.5</v>
      </c>
      <c r="BI9" s="268">
        <v>41</v>
      </c>
      <c r="BJ9" s="256">
        <f t="shared" si="12"/>
        <v>386.25</v>
      </c>
      <c r="BK9" s="256">
        <f t="shared" si="13"/>
        <v>397.25</v>
      </c>
      <c r="BL9" s="256">
        <f t="shared" si="14"/>
        <v>783.5</v>
      </c>
      <c r="BM9" s="259">
        <f t="shared" si="20"/>
        <v>87.055555555555557</v>
      </c>
      <c r="BN9" s="291" t="str">
        <f t="shared" si="21"/>
        <v>A2</v>
      </c>
    </row>
    <row r="10" spans="1:66" ht="24.95" customHeight="1" x14ac:dyDescent="0.25">
      <c r="A10" s="272">
        <v>4</v>
      </c>
      <c r="B10" s="282" t="s">
        <v>89</v>
      </c>
      <c r="C10" s="279">
        <v>9.75</v>
      </c>
      <c r="D10" s="274" t="s">
        <v>286</v>
      </c>
      <c r="E10" s="274" t="s">
        <v>286</v>
      </c>
      <c r="F10" s="279">
        <v>74.5</v>
      </c>
      <c r="G10" s="275">
        <f t="shared" si="15"/>
        <v>94.25</v>
      </c>
      <c r="H10" s="276" t="str">
        <f t="shared" si="0"/>
        <v>A1</v>
      </c>
      <c r="I10" s="21">
        <v>8.25</v>
      </c>
      <c r="J10" s="274" t="s">
        <v>286</v>
      </c>
      <c r="K10" s="274" t="s">
        <v>286</v>
      </c>
      <c r="L10" s="270">
        <v>74.5</v>
      </c>
      <c r="M10" s="275">
        <f t="shared" si="1"/>
        <v>92.75</v>
      </c>
      <c r="N10" s="277" t="str">
        <f t="shared" si="16"/>
        <v>A1</v>
      </c>
      <c r="O10" s="276">
        <v>9.25</v>
      </c>
      <c r="P10" s="278" t="s">
        <v>286</v>
      </c>
      <c r="Q10" s="278" t="s">
        <v>286</v>
      </c>
      <c r="R10" s="276">
        <v>73</v>
      </c>
      <c r="S10" s="275">
        <f t="shared" si="2"/>
        <v>92.25</v>
      </c>
      <c r="T10" s="276" t="str">
        <f t="shared" si="3"/>
        <v>A1</v>
      </c>
      <c r="U10" s="21">
        <v>10</v>
      </c>
      <c r="V10" s="278" t="s">
        <v>286</v>
      </c>
      <c r="W10" s="278" t="s">
        <v>286</v>
      </c>
      <c r="X10" s="270">
        <v>75</v>
      </c>
      <c r="Y10" s="275">
        <f t="shared" si="4"/>
        <v>95</v>
      </c>
      <c r="Z10" s="291" t="str">
        <f t="shared" si="17"/>
        <v>A1</v>
      </c>
      <c r="AA10" s="307">
        <v>4</v>
      </c>
      <c r="AB10" s="282" t="s">
        <v>89</v>
      </c>
      <c r="AC10" s="279">
        <v>7.5</v>
      </c>
      <c r="AD10" s="278" t="s">
        <v>286</v>
      </c>
      <c r="AE10" s="278" t="s">
        <v>286</v>
      </c>
      <c r="AF10" s="279">
        <v>68.5</v>
      </c>
      <c r="AG10" s="275">
        <f t="shared" si="5"/>
        <v>86</v>
      </c>
      <c r="AH10" s="280" t="str">
        <f t="shared" si="6"/>
        <v>A2</v>
      </c>
      <c r="AI10" s="277">
        <v>9</v>
      </c>
      <c r="AJ10" s="278" t="s">
        <v>286</v>
      </c>
      <c r="AK10" s="278" t="s">
        <v>286</v>
      </c>
      <c r="AL10" s="270">
        <v>74</v>
      </c>
      <c r="AM10" s="275">
        <f t="shared" si="7"/>
        <v>93</v>
      </c>
      <c r="AN10" s="260" t="str">
        <f t="shared" si="18"/>
        <v>A1</v>
      </c>
      <c r="AO10" s="276">
        <v>9.75</v>
      </c>
      <c r="AP10" s="278" t="s">
        <v>286</v>
      </c>
      <c r="AQ10" s="278" t="s">
        <v>286</v>
      </c>
      <c r="AR10" s="276">
        <v>77</v>
      </c>
      <c r="AS10" s="275">
        <f t="shared" si="8"/>
        <v>96.75</v>
      </c>
      <c r="AT10" s="276" t="str">
        <f t="shared" si="9"/>
        <v>A1</v>
      </c>
      <c r="AU10" s="21">
        <v>9.75</v>
      </c>
      <c r="AV10" s="278" t="s">
        <v>286</v>
      </c>
      <c r="AW10" s="278" t="s">
        <v>287</v>
      </c>
      <c r="AX10" s="270">
        <v>72.5</v>
      </c>
      <c r="AY10" s="275">
        <f t="shared" si="10"/>
        <v>91.25</v>
      </c>
      <c r="AZ10" s="308" t="str">
        <f t="shared" si="19"/>
        <v>A1</v>
      </c>
      <c r="BA10" s="307">
        <v>4</v>
      </c>
      <c r="BB10" s="282" t="s">
        <v>89</v>
      </c>
      <c r="BC10" s="279">
        <v>45</v>
      </c>
      <c r="BD10" s="270">
        <v>44</v>
      </c>
      <c r="BE10" s="256">
        <f t="shared" si="11"/>
        <v>89</v>
      </c>
      <c r="BF10" s="276">
        <v>48</v>
      </c>
      <c r="BG10" s="283">
        <v>48</v>
      </c>
      <c r="BH10" s="276">
        <v>49</v>
      </c>
      <c r="BI10" s="268">
        <v>41.5</v>
      </c>
      <c r="BJ10" s="256">
        <f t="shared" si="12"/>
        <v>414.25</v>
      </c>
      <c r="BK10" s="256">
        <f t="shared" si="13"/>
        <v>416</v>
      </c>
      <c r="BL10" s="256">
        <f t="shared" si="14"/>
        <v>830.25</v>
      </c>
      <c r="BM10" s="259">
        <f t="shared" si="20"/>
        <v>92.25</v>
      </c>
      <c r="BN10" s="291" t="str">
        <f t="shared" si="21"/>
        <v>A1</v>
      </c>
    </row>
    <row r="11" spans="1:66" ht="24.95" customHeight="1" x14ac:dyDescent="0.25">
      <c r="A11" s="272">
        <v>5</v>
      </c>
      <c r="B11" s="282" t="s">
        <v>95</v>
      </c>
      <c r="C11" s="279">
        <v>9.75</v>
      </c>
      <c r="D11" s="274" t="s">
        <v>286</v>
      </c>
      <c r="E11" s="274" t="s">
        <v>286</v>
      </c>
      <c r="F11" s="279">
        <v>79</v>
      </c>
      <c r="G11" s="275">
        <f t="shared" si="15"/>
        <v>98.75</v>
      </c>
      <c r="H11" s="276" t="str">
        <f t="shared" si="0"/>
        <v>A1</v>
      </c>
      <c r="I11" s="21">
        <v>9.75</v>
      </c>
      <c r="J11" s="274" t="s">
        <v>286</v>
      </c>
      <c r="K11" s="274" t="s">
        <v>286</v>
      </c>
      <c r="L11" s="270">
        <v>79</v>
      </c>
      <c r="M11" s="275">
        <f t="shared" si="1"/>
        <v>98.75</v>
      </c>
      <c r="N11" s="277" t="str">
        <f t="shared" si="16"/>
        <v>A1</v>
      </c>
      <c r="O11" s="276">
        <v>9.5</v>
      </c>
      <c r="P11" s="278" t="s">
        <v>286</v>
      </c>
      <c r="Q11" s="278" t="s">
        <v>286</v>
      </c>
      <c r="R11" s="276">
        <v>73</v>
      </c>
      <c r="S11" s="275">
        <f t="shared" si="2"/>
        <v>92.5</v>
      </c>
      <c r="T11" s="276" t="str">
        <f t="shared" si="3"/>
        <v>A1</v>
      </c>
      <c r="U11" s="21">
        <v>9.5</v>
      </c>
      <c r="V11" s="278" t="s">
        <v>286</v>
      </c>
      <c r="W11" s="278" t="s">
        <v>286</v>
      </c>
      <c r="X11" s="270">
        <v>74.5</v>
      </c>
      <c r="Y11" s="275">
        <f t="shared" si="4"/>
        <v>94</v>
      </c>
      <c r="Z11" s="291" t="str">
        <f t="shared" si="17"/>
        <v>A1</v>
      </c>
      <c r="AA11" s="307">
        <v>5</v>
      </c>
      <c r="AB11" s="282" t="s">
        <v>95</v>
      </c>
      <c r="AC11" s="279">
        <v>10</v>
      </c>
      <c r="AD11" s="278" t="s">
        <v>286</v>
      </c>
      <c r="AE11" s="278" t="s">
        <v>286</v>
      </c>
      <c r="AF11" s="279">
        <v>74</v>
      </c>
      <c r="AG11" s="275">
        <f t="shared" si="5"/>
        <v>94</v>
      </c>
      <c r="AH11" s="280" t="str">
        <f t="shared" si="6"/>
        <v>A1</v>
      </c>
      <c r="AI11" s="277">
        <v>8.75</v>
      </c>
      <c r="AJ11" s="278" t="s">
        <v>286</v>
      </c>
      <c r="AK11" s="278" t="s">
        <v>286</v>
      </c>
      <c r="AL11" s="270">
        <v>75</v>
      </c>
      <c r="AM11" s="275">
        <f t="shared" si="7"/>
        <v>93.75</v>
      </c>
      <c r="AN11" s="260" t="str">
        <f t="shared" si="18"/>
        <v>A1</v>
      </c>
      <c r="AO11" s="276">
        <v>9.75</v>
      </c>
      <c r="AP11" s="278" t="s">
        <v>288</v>
      </c>
      <c r="AQ11" s="278" t="s">
        <v>288</v>
      </c>
      <c r="AR11" s="276">
        <v>72</v>
      </c>
      <c r="AS11" s="275">
        <f>AO11+AP11+AQ11+AR11</f>
        <v>90.75</v>
      </c>
      <c r="AT11" s="276" t="str">
        <f t="shared" si="9"/>
        <v>A2</v>
      </c>
      <c r="AU11" s="21">
        <v>10</v>
      </c>
      <c r="AV11" s="278" t="s">
        <v>288</v>
      </c>
      <c r="AW11" s="278" t="s">
        <v>286</v>
      </c>
      <c r="AX11" s="270">
        <v>79</v>
      </c>
      <c r="AY11" s="275">
        <f t="shared" si="10"/>
        <v>98.5</v>
      </c>
      <c r="AZ11" s="308" t="str">
        <f t="shared" si="19"/>
        <v>A1</v>
      </c>
      <c r="BA11" s="307">
        <v>5</v>
      </c>
      <c r="BB11" s="282" t="s">
        <v>95</v>
      </c>
      <c r="BC11" s="279">
        <v>49</v>
      </c>
      <c r="BD11" s="270">
        <v>49</v>
      </c>
      <c r="BE11" s="256">
        <f t="shared" si="11"/>
        <v>98</v>
      </c>
      <c r="BF11" s="276">
        <v>50</v>
      </c>
      <c r="BG11" s="283">
        <v>50</v>
      </c>
      <c r="BH11" s="276">
        <v>50</v>
      </c>
      <c r="BI11" s="268">
        <v>44.5</v>
      </c>
      <c r="BJ11" s="256">
        <f t="shared" si="12"/>
        <v>425</v>
      </c>
      <c r="BK11" s="256">
        <f t="shared" si="13"/>
        <v>434</v>
      </c>
      <c r="BL11" s="256">
        <f t="shared" si="14"/>
        <v>859</v>
      </c>
      <c r="BM11" s="259">
        <f t="shared" si="20"/>
        <v>95.444444444444443</v>
      </c>
      <c r="BN11" s="291" t="str">
        <f t="shared" si="21"/>
        <v>A1</v>
      </c>
    </row>
    <row r="12" spans="1:66" ht="24.95" customHeight="1" x14ac:dyDescent="0.25">
      <c r="A12" s="272">
        <v>6</v>
      </c>
      <c r="B12" s="282" t="s">
        <v>101</v>
      </c>
      <c r="C12" s="279">
        <v>9.25</v>
      </c>
      <c r="D12" s="274" t="s">
        <v>286</v>
      </c>
      <c r="E12" s="274" t="s">
        <v>286</v>
      </c>
      <c r="F12" s="279">
        <v>66</v>
      </c>
      <c r="G12" s="275">
        <f t="shared" si="15"/>
        <v>85.25</v>
      </c>
      <c r="H12" s="276" t="str">
        <f t="shared" si="0"/>
        <v>A2</v>
      </c>
      <c r="I12" s="21">
        <v>9.25</v>
      </c>
      <c r="J12" s="274" t="s">
        <v>286</v>
      </c>
      <c r="K12" s="274" t="s">
        <v>286</v>
      </c>
      <c r="L12" s="270">
        <v>73</v>
      </c>
      <c r="M12" s="275">
        <f t="shared" si="1"/>
        <v>92.25</v>
      </c>
      <c r="N12" s="277" t="str">
        <f t="shared" si="16"/>
        <v>A1</v>
      </c>
      <c r="O12" s="276">
        <v>9.5</v>
      </c>
      <c r="P12" s="278" t="s">
        <v>286</v>
      </c>
      <c r="Q12" s="278" t="s">
        <v>286</v>
      </c>
      <c r="R12" s="276">
        <v>73</v>
      </c>
      <c r="S12" s="275">
        <f t="shared" si="2"/>
        <v>92.5</v>
      </c>
      <c r="T12" s="276" t="str">
        <f t="shared" si="3"/>
        <v>A1</v>
      </c>
      <c r="U12" s="21">
        <v>10</v>
      </c>
      <c r="V12" s="278" t="s">
        <v>286</v>
      </c>
      <c r="W12" s="278" t="s">
        <v>286</v>
      </c>
      <c r="X12" s="270">
        <v>72.5</v>
      </c>
      <c r="Y12" s="275">
        <f t="shared" si="4"/>
        <v>92.5</v>
      </c>
      <c r="Z12" s="291" t="str">
        <f t="shared" si="17"/>
        <v>A1</v>
      </c>
      <c r="AA12" s="307">
        <v>6</v>
      </c>
      <c r="AB12" s="282" t="s">
        <v>101</v>
      </c>
      <c r="AC12" s="279">
        <v>5.25</v>
      </c>
      <c r="AD12" s="278" t="s">
        <v>286</v>
      </c>
      <c r="AE12" s="278" t="s">
        <v>286</v>
      </c>
      <c r="AF12" s="279">
        <v>63</v>
      </c>
      <c r="AG12" s="275">
        <f t="shared" si="5"/>
        <v>78.25</v>
      </c>
      <c r="AH12" s="280" t="str">
        <f t="shared" si="6"/>
        <v>B1</v>
      </c>
      <c r="AI12" s="277">
        <v>7.25</v>
      </c>
      <c r="AJ12" s="278" t="s">
        <v>286</v>
      </c>
      <c r="AK12" s="278" t="s">
        <v>286</v>
      </c>
      <c r="AL12" s="270">
        <v>64</v>
      </c>
      <c r="AM12" s="275">
        <f t="shared" si="7"/>
        <v>81.25</v>
      </c>
      <c r="AN12" s="260" t="str">
        <f t="shared" si="18"/>
        <v>A2</v>
      </c>
      <c r="AO12" s="276">
        <v>9.75</v>
      </c>
      <c r="AP12" s="278" t="s">
        <v>288</v>
      </c>
      <c r="AQ12" s="278" t="s">
        <v>287</v>
      </c>
      <c r="AR12" s="276">
        <v>61.5</v>
      </c>
      <c r="AS12" s="275">
        <f t="shared" si="8"/>
        <v>79.75</v>
      </c>
      <c r="AT12" s="276" t="str">
        <f t="shared" si="9"/>
        <v>B1</v>
      </c>
      <c r="AU12" s="21">
        <v>9</v>
      </c>
      <c r="AV12" s="278" t="s">
        <v>288</v>
      </c>
      <c r="AW12" s="278" t="s">
        <v>286</v>
      </c>
      <c r="AX12" s="270">
        <v>74</v>
      </c>
      <c r="AY12" s="275">
        <f t="shared" si="10"/>
        <v>92.5</v>
      </c>
      <c r="AZ12" s="308" t="str">
        <f t="shared" si="19"/>
        <v>A1</v>
      </c>
      <c r="BA12" s="307">
        <v>6</v>
      </c>
      <c r="BB12" s="282" t="s">
        <v>101</v>
      </c>
      <c r="BC12" s="279">
        <v>37.5</v>
      </c>
      <c r="BD12" s="270">
        <v>39</v>
      </c>
      <c r="BE12" s="256">
        <f t="shared" si="11"/>
        <v>76.5</v>
      </c>
      <c r="BF12" s="276">
        <v>40</v>
      </c>
      <c r="BG12" s="283">
        <v>47</v>
      </c>
      <c r="BH12" s="276">
        <v>46</v>
      </c>
      <c r="BI12" s="268">
        <v>35.5</v>
      </c>
      <c r="BJ12" s="256">
        <f t="shared" si="12"/>
        <v>373.25</v>
      </c>
      <c r="BK12" s="256">
        <f t="shared" si="13"/>
        <v>397.5</v>
      </c>
      <c r="BL12" s="256">
        <f t="shared" si="14"/>
        <v>770.75</v>
      </c>
      <c r="BM12" s="259">
        <f t="shared" si="20"/>
        <v>85.638888888888886</v>
      </c>
      <c r="BN12" s="291" t="str">
        <f t="shared" si="21"/>
        <v>A2</v>
      </c>
    </row>
    <row r="13" spans="1:66" ht="24.95" customHeight="1" x14ac:dyDescent="0.25">
      <c r="A13" s="272">
        <v>7</v>
      </c>
      <c r="B13" s="282" t="s">
        <v>109</v>
      </c>
      <c r="C13" s="279">
        <v>5.75</v>
      </c>
      <c r="D13" s="274" t="s">
        <v>287</v>
      </c>
      <c r="E13" s="274" t="s">
        <v>287</v>
      </c>
      <c r="F13" s="279">
        <v>29</v>
      </c>
      <c r="G13" s="275">
        <f t="shared" si="15"/>
        <v>42.75</v>
      </c>
      <c r="H13" s="276" t="str">
        <f t="shared" si="0"/>
        <v>C2</v>
      </c>
      <c r="I13" s="21">
        <v>5</v>
      </c>
      <c r="J13" s="274" t="s">
        <v>286</v>
      </c>
      <c r="K13" s="274" t="s">
        <v>287</v>
      </c>
      <c r="L13" s="270">
        <v>34.5</v>
      </c>
      <c r="M13" s="275">
        <f t="shared" si="1"/>
        <v>48.5</v>
      </c>
      <c r="N13" s="277" t="str">
        <f t="shared" si="16"/>
        <v>C2</v>
      </c>
      <c r="O13" s="276">
        <v>4.5</v>
      </c>
      <c r="P13" s="278" t="s">
        <v>288</v>
      </c>
      <c r="Q13" s="278" t="s">
        <v>286</v>
      </c>
      <c r="R13" s="276">
        <v>34</v>
      </c>
      <c r="S13" s="275">
        <f t="shared" si="2"/>
        <v>48</v>
      </c>
      <c r="T13" s="276" t="str">
        <f t="shared" si="3"/>
        <v>C2</v>
      </c>
      <c r="U13" s="21">
        <v>4.25</v>
      </c>
      <c r="V13" s="278" t="s">
        <v>286</v>
      </c>
      <c r="W13" s="278" t="s">
        <v>287</v>
      </c>
      <c r="X13" s="270">
        <v>40.5</v>
      </c>
      <c r="Y13" s="275">
        <f t="shared" si="4"/>
        <v>53.75</v>
      </c>
      <c r="Z13" s="291" t="str">
        <f t="shared" si="17"/>
        <v>C1</v>
      </c>
      <c r="AA13" s="307">
        <v>7</v>
      </c>
      <c r="AB13" s="282" t="s">
        <v>109</v>
      </c>
      <c r="AC13" s="279">
        <v>0.5</v>
      </c>
      <c r="AD13" s="278" t="s">
        <v>286</v>
      </c>
      <c r="AE13" s="278" t="s">
        <v>286</v>
      </c>
      <c r="AF13" s="279">
        <v>37</v>
      </c>
      <c r="AG13" s="275">
        <f t="shared" si="5"/>
        <v>47.5</v>
      </c>
      <c r="AH13" s="280" t="str">
        <f t="shared" si="6"/>
        <v>C2</v>
      </c>
      <c r="AI13" s="277">
        <v>2.75</v>
      </c>
      <c r="AJ13" s="278" t="s">
        <v>286</v>
      </c>
      <c r="AK13" s="278" t="s">
        <v>287</v>
      </c>
      <c r="AL13" s="270">
        <v>30</v>
      </c>
      <c r="AM13" s="275">
        <f t="shared" si="7"/>
        <v>41.75</v>
      </c>
      <c r="AN13" s="260" t="str">
        <f t="shared" si="18"/>
        <v>C2</v>
      </c>
      <c r="AO13" s="276">
        <v>3.75</v>
      </c>
      <c r="AP13" s="278" t="s">
        <v>289</v>
      </c>
      <c r="AQ13" s="278" t="s">
        <v>303</v>
      </c>
      <c r="AR13" s="276">
        <v>34.5</v>
      </c>
      <c r="AS13" s="275">
        <f t="shared" si="8"/>
        <v>44.75</v>
      </c>
      <c r="AT13" s="276" t="str">
        <f t="shared" si="9"/>
        <v>C2</v>
      </c>
      <c r="AU13" s="21">
        <v>5.75</v>
      </c>
      <c r="AV13" s="278" t="s">
        <v>287</v>
      </c>
      <c r="AW13" s="278" t="s">
        <v>287</v>
      </c>
      <c r="AX13" s="270">
        <v>66.5</v>
      </c>
      <c r="AY13" s="275">
        <f t="shared" si="10"/>
        <v>80.25</v>
      </c>
      <c r="AZ13" s="308" t="str">
        <f t="shared" si="19"/>
        <v>B1</v>
      </c>
      <c r="BA13" s="307">
        <v>7</v>
      </c>
      <c r="BB13" s="282" t="s">
        <v>109</v>
      </c>
      <c r="BC13" s="279">
        <v>17</v>
      </c>
      <c r="BD13" s="270">
        <v>34.5</v>
      </c>
      <c r="BE13" s="256">
        <f t="shared" si="11"/>
        <v>51.5</v>
      </c>
      <c r="BF13" s="276">
        <v>18</v>
      </c>
      <c r="BG13" s="283">
        <v>27</v>
      </c>
      <c r="BH13" s="276">
        <v>16</v>
      </c>
      <c r="BI13" s="268">
        <v>21</v>
      </c>
      <c r="BJ13" s="256">
        <f t="shared" si="12"/>
        <v>200</v>
      </c>
      <c r="BK13" s="256">
        <f t="shared" si="13"/>
        <v>258.75</v>
      </c>
      <c r="BL13" s="256">
        <f t="shared" si="14"/>
        <v>458.75</v>
      </c>
      <c r="BM13" s="259">
        <f t="shared" si="20"/>
        <v>50.972222222222221</v>
      </c>
      <c r="BN13" s="291" t="str">
        <f t="shared" si="21"/>
        <v>C2</v>
      </c>
    </row>
    <row r="14" spans="1:66" ht="24.95" customHeight="1" x14ac:dyDescent="0.25">
      <c r="A14" s="272">
        <v>8</v>
      </c>
      <c r="B14" s="282" t="s">
        <v>116</v>
      </c>
      <c r="C14" s="279">
        <v>9</v>
      </c>
      <c r="D14" s="274" t="s">
        <v>286</v>
      </c>
      <c r="E14" s="274" t="s">
        <v>286</v>
      </c>
      <c r="F14" s="279">
        <v>68</v>
      </c>
      <c r="G14" s="275">
        <f t="shared" si="15"/>
        <v>87</v>
      </c>
      <c r="H14" s="276" t="str">
        <f t="shared" si="0"/>
        <v>A2</v>
      </c>
      <c r="I14" s="21">
        <v>9</v>
      </c>
      <c r="J14" s="274" t="s">
        <v>286</v>
      </c>
      <c r="K14" s="274" t="s">
        <v>287</v>
      </c>
      <c r="L14" s="270">
        <v>68</v>
      </c>
      <c r="M14" s="275">
        <f t="shared" si="1"/>
        <v>86</v>
      </c>
      <c r="N14" s="277" t="str">
        <f t="shared" si="16"/>
        <v>A2</v>
      </c>
      <c r="O14" s="276">
        <v>9.75</v>
      </c>
      <c r="P14" s="278" t="s">
        <v>286</v>
      </c>
      <c r="Q14" s="278" t="s">
        <v>286</v>
      </c>
      <c r="R14" s="276">
        <v>70</v>
      </c>
      <c r="S14" s="275">
        <f t="shared" si="2"/>
        <v>89.75</v>
      </c>
      <c r="T14" s="276" t="str">
        <f t="shared" si="3"/>
        <v>A2</v>
      </c>
      <c r="U14" s="21">
        <v>9.75</v>
      </c>
      <c r="V14" s="278" t="s">
        <v>286</v>
      </c>
      <c r="W14" s="278" t="s">
        <v>286</v>
      </c>
      <c r="X14" s="270">
        <v>74.5</v>
      </c>
      <c r="Y14" s="275">
        <f t="shared" si="4"/>
        <v>94.25</v>
      </c>
      <c r="Z14" s="291" t="str">
        <f t="shared" si="17"/>
        <v>A1</v>
      </c>
      <c r="AA14" s="307">
        <v>8</v>
      </c>
      <c r="AB14" s="282" t="s">
        <v>116</v>
      </c>
      <c r="AC14" s="279">
        <v>5.5</v>
      </c>
      <c r="AD14" s="278" t="s">
        <v>286</v>
      </c>
      <c r="AE14" s="278" t="s">
        <v>286</v>
      </c>
      <c r="AF14" s="279">
        <v>63</v>
      </c>
      <c r="AG14" s="275">
        <f t="shared" si="5"/>
        <v>78.5</v>
      </c>
      <c r="AH14" s="280" t="str">
        <f t="shared" si="6"/>
        <v>B1</v>
      </c>
      <c r="AI14" s="277">
        <v>7.75</v>
      </c>
      <c r="AJ14" s="278" t="s">
        <v>286</v>
      </c>
      <c r="AK14" s="278" t="s">
        <v>286</v>
      </c>
      <c r="AL14" s="270">
        <v>51</v>
      </c>
      <c r="AM14" s="275">
        <f t="shared" si="7"/>
        <v>68.75</v>
      </c>
      <c r="AN14" s="260" t="str">
        <f t="shared" si="18"/>
        <v>B2</v>
      </c>
      <c r="AO14" s="276">
        <v>9.25</v>
      </c>
      <c r="AP14" s="278" t="s">
        <v>288</v>
      </c>
      <c r="AQ14" s="278" t="s">
        <v>288</v>
      </c>
      <c r="AR14" s="276">
        <v>70.5</v>
      </c>
      <c r="AS14" s="275">
        <f t="shared" si="8"/>
        <v>88.75</v>
      </c>
      <c r="AT14" s="276" t="str">
        <f t="shared" si="9"/>
        <v>A2</v>
      </c>
      <c r="AU14" s="21">
        <v>9.5</v>
      </c>
      <c r="AV14" s="278" t="s">
        <v>286</v>
      </c>
      <c r="AW14" s="278" t="s">
        <v>288</v>
      </c>
      <c r="AX14" s="270">
        <v>75.5</v>
      </c>
      <c r="AY14" s="275">
        <f t="shared" si="10"/>
        <v>94.5</v>
      </c>
      <c r="AZ14" s="308" t="str">
        <f t="shared" si="19"/>
        <v>A1</v>
      </c>
      <c r="BA14" s="307">
        <v>8</v>
      </c>
      <c r="BB14" s="282" t="s">
        <v>116</v>
      </c>
      <c r="BC14" s="279">
        <v>50</v>
      </c>
      <c r="BD14" s="270">
        <v>43</v>
      </c>
      <c r="BE14" s="256">
        <f t="shared" si="11"/>
        <v>93</v>
      </c>
      <c r="BF14" s="276">
        <v>46</v>
      </c>
      <c r="BG14" s="277">
        <v>41</v>
      </c>
      <c r="BH14" s="276">
        <v>46.5</v>
      </c>
      <c r="BI14" s="268">
        <v>43.5</v>
      </c>
      <c r="BJ14" s="256">
        <f t="shared" si="12"/>
        <v>394</v>
      </c>
      <c r="BK14" s="256">
        <f t="shared" si="13"/>
        <v>386.5</v>
      </c>
      <c r="BL14" s="256">
        <f t="shared" si="14"/>
        <v>780.5</v>
      </c>
      <c r="BM14" s="259">
        <f t="shared" si="20"/>
        <v>86.722222222222229</v>
      </c>
      <c r="BN14" s="291" t="str">
        <f t="shared" si="21"/>
        <v>A2</v>
      </c>
    </row>
    <row r="15" spans="1:66" ht="24.95" customHeight="1" x14ac:dyDescent="0.25">
      <c r="A15" s="272">
        <v>9</v>
      </c>
      <c r="B15" s="282" t="s">
        <v>122</v>
      </c>
      <c r="C15" s="279">
        <v>9.75</v>
      </c>
      <c r="D15" s="274" t="s">
        <v>286</v>
      </c>
      <c r="E15" s="274" t="s">
        <v>286</v>
      </c>
      <c r="F15" s="279">
        <v>77.5</v>
      </c>
      <c r="G15" s="275">
        <f t="shared" si="15"/>
        <v>97.25</v>
      </c>
      <c r="H15" s="276" t="str">
        <f t="shared" si="0"/>
        <v>A1</v>
      </c>
      <c r="I15" s="21">
        <v>10</v>
      </c>
      <c r="J15" s="274" t="s">
        <v>287</v>
      </c>
      <c r="K15" s="274" t="s">
        <v>286</v>
      </c>
      <c r="L15" s="270">
        <v>72.5</v>
      </c>
      <c r="M15" s="275">
        <f t="shared" si="1"/>
        <v>91.5</v>
      </c>
      <c r="N15" s="277" t="str">
        <f t="shared" si="16"/>
        <v>A1</v>
      </c>
      <c r="O15" s="276">
        <v>9.75</v>
      </c>
      <c r="P15" s="278" t="s">
        <v>288</v>
      </c>
      <c r="Q15" s="278" t="s">
        <v>286</v>
      </c>
      <c r="R15" s="276">
        <v>71.5</v>
      </c>
      <c r="S15" s="275">
        <f t="shared" si="2"/>
        <v>90.75</v>
      </c>
      <c r="T15" s="276" t="str">
        <f t="shared" si="3"/>
        <v>A2</v>
      </c>
      <c r="U15" s="21">
        <v>9.75</v>
      </c>
      <c r="V15" s="278" t="s">
        <v>287</v>
      </c>
      <c r="W15" s="278" t="s">
        <v>286</v>
      </c>
      <c r="X15" s="270">
        <v>74.5</v>
      </c>
      <c r="Y15" s="275">
        <f t="shared" si="4"/>
        <v>93.25</v>
      </c>
      <c r="Z15" s="291" t="str">
        <f t="shared" si="17"/>
        <v>A1</v>
      </c>
      <c r="AA15" s="307">
        <v>9</v>
      </c>
      <c r="AB15" s="282" t="s">
        <v>122</v>
      </c>
      <c r="AC15" s="279">
        <v>9.5</v>
      </c>
      <c r="AD15" s="278" t="s">
        <v>286</v>
      </c>
      <c r="AE15" s="278" t="s">
        <v>286</v>
      </c>
      <c r="AF15" s="279">
        <v>76</v>
      </c>
      <c r="AG15" s="275">
        <f t="shared" si="5"/>
        <v>95.5</v>
      </c>
      <c r="AH15" s="280" t="str">
        <f t="shared" si="6"/>
        <v>A1</v>
      </c>
      <c r="AI15" s="277">
        <v>10</v>
      </c>
      <c r="AJ15" s="278" t="s">
        <v>287</v>
      </c>
      <c r="AK15" s="278" t="s">
        <v>286</v>
      </c>
      <c r="AL15" s="270">
        <v>74.5</v>
      </c>
      <c r="AM15" s="275">
        <f t="shared" si="7"/>
        <v>93.5</v>
      </c>
      <c r="AN15" s="260" t="str">
        <f t="shared" si="18"/>
        <v>A1</v>
      </c>
      <c r="AO15" s="276">
        <v>9</v>
      </c>
      <c r="AP15" s="278" t="s">
        <v>288</v>
      </c>
      <c r="AQ15" s="278" t="s">
        <v>286</v>
      </c>
      <c r="AR15" s="276">
        <v>76.5</v>
      </c>
      <c r="AS15" s="275">
        <f t="shared" si="8"/>
        <v>95</v>
      </c>
      <c r="AT15" s="276" t="str">
        <f t="shared" si="9"/>
        <v>A1</v>
      </c>
      <c r="AU15" s="21">
        <v>9.75</v>
      </c>
      <c r="AV15" s="278" t="s">
        <v>286</v>
      </c>
      <c r="AW15" s="278" t="s">
        <v>288</v>
      </c>
      <c r="AX15" s="270">
        <v>78.5</v>
      </c>
      <c r="AY15" s="275">
        <f t="shared" si="10"/>
        <v>97.75</v>
      </c>
      <c r="AZ15" s="308" t="str">
        <f t="shared" si="19"/>
        <v>A1</v>
      </c>
      <c r="BA15" s="307">
        <v>9</v>
      </c>
      <c r="BB15" s="282" t="s">
        <v>122</v>
      </c>
      <c r="BC15" s="279">
        <v>48</v>
      </c>
      <c r="BD15" s="270">
        <v>49.5</v>
      </c>
      <c r="BE15" s="256">
        <f t="shared" si="11"/>
        <v>97.5</v>
      </c>
      <c r="BF15" s="276">
        <v>50</v>
      </c>
      <c r="BG15" s="277">
        <v>50</v>
      </c>
      <c r="BH15" s="276">
        <v>50</v>
      </c>
      <c r="BI15" s="268">
        <v>50</v>
      </c>
      <c r="BJ15" s="256">
        <f t="shared" si="12"/>
        <v>426.5</v>
      </c>
      <c r="BK15" s="256">
        <f t="shared" si="13"/>
        <v>425.5</v>
      </c>
      <c r="BL15" s="256">
        <f t="shared" si="14"/>
        <v>852</v>
      </c>
      <c r="BM15" s="259">
        <f t="shared" si="20"/>
        <v>94.666666666666671</v>
      </c>
      <c r="BN15" s="291" t="str">
        <f t="shared" si="21"/>
        <v>A1</v>
      </c>
    </row>
    <row r="16" spans="1:66" ht="24.95" customHeight="1" x14ac:dyDescent="0.25">
      <c r="A16" s="272">
        <v>10</v>
      </c>
      <c r="B16" s="282" t="s">
        <v>129</v>
      </c>
      <c r="C16" s="279">
        <v>8.75</v>
      </c>
      <c r="D16" s="274" t="s">
        <v>286</v>
      </c>
      <c r="E16" s="274" t="s">
        <v>286</v>
      </c>
      <c r="F16" s="279">
        <v>59.5</v>
      </c>
      <c r="G16" s="275">
        <f t="shared" si="15"/>
        <v>78.25</v>
      </c>
      <c r="H16" s="276" t="str">
        <f t="shared" si="0"/>
        <v>B1</v>
      </c>
      <c r="I16" s="21">
        <v>5.25</v>
      </c>
      <c r="J16" s="274" t="s">
        <v>286</v>
      </c>
      <c r="K16" s="274" t="s">
        <v>287</v>
      </c>
      <c r="L16" s="270">
        <v>50</v>
      </c>
      <c r="M16" s="275">
        <f t="shared" si="1"/>
        <v>64.25</v>
      </c>
      <c r="N16" s="277" t="str">
        <f t="shared" si="16"/>
        <v>B2</v>
      </c>
      <c r="O16" s="276">
        <v>9.75</v>
      </c>
      <c r="P16" s="278" t="s">
        <v>286</v>
      </c>
      <c r="Q16" s="278" t="s">
        <v>286</v>
      </c>
      <c r="R16" s="276">
        <v>73.5</v>
      </c>
      <c r="S16" s="275">
        <f t="shared" si="2"/>
        <v>93.25</v>
      </c>
      <c r="T16" s="276" t="str">
        <f t="shared" si="3"/>
        <v>A1</v>
      </c>
      <c r="U16" s="21">
        <v>9.5</v>
      </c>
      <c r="V16" s="278" t="s">
        <v>286</v>
      </c>
      <c r="W16" s="278" t="s">
        <v>287</v>
      </c>
      <c r="X16" s="292">
        <v>74</v>
      </c>
      <c r="Y16" s="275">
        <f t="shared" si="4"/>
        <v>92.5</v>
      </c>
      <c r="Z16" s="291" t="str">
        <f t="shared" si="17"/>
        <v>A1</v>
      </c>
      <c r="AA16" s="307">
        <v>10</v>
      </c>
      <c r="AB16" s="282" t="s">
        <v>129</v>
      </c>
      <c r="AC16" s="279">
        <v>8.75</v>
      </c>
      <c r="AD16" s="278" t="s">
        <v>286</v>
      </c>
      <c r="AE16" s="278" t="s">
        <v>286</v>
      </c>
      <c r="AF16" s="279">
        <v>51.5</v>
      </c>
      <c r="AG16" s="275">
        <f t="shared" si="5"/>
        <v>70.25</v>
      </c>
      <c r="AH16" s="280" t="str">
        <f t="shared" si="6"/>
        <v>B2</v>
      </c>
      <c r="AI16" s="277">
        <v>2.5</v>
      </c>
      <c r="AJ16" s="278" t="s">
        <v>286</v>
      </c>
      <c r="AK16" s="278" t="s">
        <v>287</v>
      </c>
      <c r="AL16" s="270">
        <v>53</v>
      </c>
      <c r="AM16" s="275">
        <f t="shared" si="7"/>
        <v>64.5</v>
      </c>
      <c r="AN16" s="260" t="str">
        <f t="shared" si="18"/>
        <v>B2</v>
      </c>
      <c r="AO16" s="276">
        <v>4.5</v>
      </c>
      <c r="AP16" s="278" t="s">
        <v>287</v>
      </c>
      <c r="AQ16" s="278" t="s">
        <v>287</v>
      </c>
      <c r="AR16" s="276" t="s">
        <v>270</v>
      </c>
      <c r="AS16" s="275"/>
      <c r="AT16" s="276" t="str">
        <f t="shared" si="9"/>
        <v>E</v>
      </c>
      <c r="AU16" s="21">
        <v>6.5</v>
      </c>
      <c r="AV16" s="278" t="s">
        <v>288</v>
      </c>
      <c r="AW16" s="278" t="s">
        <v>287</v>
      </c>
      <c r="AX16" s="270">
        <v>56.5</v>
      </c>
      <c r="AY16" s="275">
        <f t="shared" si="10"/>
        <v>71.5</v>
      </c>
      <c r="AZ16" s="308" t="str">
        <f t="shared" si="19"/>
        <v>B1</v>
      </c>
      <c r="BA16" s="307">
        <v>10</v>
      </c>
      <c r="BB16" s="282" t="s">
        <v>129</v>
      </c>
      <c r="BC16" s="279">
        <v>24.5</v>
      </c>
      <c r="BD16" s="270">
        <v>25.5</v>
      </c>
      <c r="BE16" s="256">
        <f t="shared" si="11"/>
        <v>50</v>
      </c>
      <c r="BF16" s="276">
        <v>40</v>
      </c>
      <c r="BG16" s="277">
        <v>27</v>
      </c>
      <c r="BH16" s="276">
        <v>17.5</v>
      </c>
      <c r="BI16" s="268">
        <v>29</v>
      </c>
      <c r="BJ16" s="256">
        <f t="shared" si="12"/>
        <v>266.25</v>
      </c>
      <c r="BK16" s="256">
        <f t="shared" si="13"/>
        <v>318.25</v>
      </c>
      <c r="BL16" s="256">
        <f t="shared" si="14"/>
        <v>584.5</v>
      </c>
      <c r="BM16" s="259">
        <f t="shared" si="20"/>
        <v>64.944444444444443</v>
      </c>
      <c r="BN16" s="291" t="str">
        <f t="shared" si="21"/>
        <v>B2</v>
      </c>
    </row>
    <row r="17" spans="1:66" ht="24.95" customHeight="1" x14ac:dyDescent="0.25">
      <c r="A17" s="272">
        <v>11</v>
      </c>
      <c r="B17" s="282" t="s">
        <v>136</v>
      </c>
      <c r="C17" s="279">
        <v>9.25</v>
      </c>
      <c r="D17" s="274" t="s">
        <v>286</v>
      </c>
      <c r="E17" s="274" t="s">
        <v>286</v>
      </c>
      <c r="F17" s="279">
        <v>59</v>
      </c>
      <c r="G17" s="275">
        <f t="shared" si="15"/>
        <v>78.25</v>
      </c>
      <c r="H17" s="276" t="str">
        <f t="shared" si="0"/>
        <v>B1</v>
      </c>
      <c r="I17" s="21">
        <v>5.75</v>
      </c>
      <c r="J17" s="274" t="s">
        <v>286</v>
      </c>
      <c r="K17" s="274" t="s">
        <v>287</v>
      </c>
      <c r="L17" s="270">
        <v>53.5</v>
      </c>
      <c r="M17" s="275">
        <f t="shared" si="1"/>
        <v>68.25</v>
      </c>
      <c r="N17" s="277" t="str">
        <f t="shared" si="16"/>
        <v>B2</v>
      </c>
      <c r="O17" s="276">
        <v>7.75</v>
      </c>
      <c r="P17" s="278" t="s">
        <v>286</v>
      </c>
      <c r="Q17" s="278" t="s">
        <v>286</v>
      </c>
      <c r="R17" s="276">
        <v>63.5</v>
      </c>
      <c r="S17" s="275">
        <f t="shared" si="2"/>
        <v>81.25</v>
      </c>
      <c r="T17" s="276" t="str">
        <f t="shared" si="3"/>
        <v>A2</v>
      </c>
      <c r="U17" s="21">
        <v>7.75</v>
      </c>
      <c r="V17" s="278" t="s">
        <v>286</v>
      </c>
      <c r="W17" s="278" t="s">
        <v>287</v>
      </c>
      <c r="X17" s="270">
        <v>61.5</v>
      </c>
      <c r="Y17" s="275">
        <f t="shared" si="4"/>
        <v>78.25</v>
      </c>
      <c r="Z17" s="291" t="str">
        <f t="shared" si="17"/>
        <v>B1</v>
      </c>
      <c r="AA17" s="307">
        <v>11</v>
      </c>
      <c r="AB17" s="282" t="s">
        <v>136</v>
      </c>
      <c r="AC17" s="279">
        <v>7.75</v>
      </c>
      <c r="AD17" s="278" t="s">
        <v>286</v>
      </c>
      <c r="AE17" s="278" t="s">
        <v>286</v>
      </c>
      <c r="AF17" s="279">
        <v>65</v>
      </c>
      <c r="AG17" s="275">
        <f t="shared" si="5"/>
        <v>82.75</v>
      </c>
      <c r="AH17" s="280" t="str">
        <f t="shared" si="6"/>
        <v>A2</v>
      </c>
      <c r="AI17" s="283">
        <v>8.5</v>
      </c>
      <c r="AJ17" s="278" t="s">
        <v>286</v>
      </c>
      <c r="AK17" s="278" t="s">
        <v>287</v>
      </c>
      <c r="AL17" s="270">
        <v>47.5</v>
      </c>
      <c r="AM17" s="275">
        <f t="shared" si="7"/>
        <v>65</v>
      </c>
      <c r="AN17" s="260" t="str">
        <f t="shared" si="18"/>
        <v>B2</v>
      </c>
      <c r="AO17" s="276">
        <v>7.75</v>
      </c>
      <c r="AP17" s="278" t="s">
        <v>289</v>
      </c>
      <c r="AQ17" s="278" t="s">
        <v>287</v>
      </c>
      <c r="AR17" s="276">
        <v>65.5</v>
      </c>
      <c r="AS17" s="275">
        <f t="shared" si="8"/>
        <v>80.75</v>
      </c>
      <c r="AT17" s="276" t="str">
        <f t="shared" si="9"/>
        <v>B1</v>
      </c>
      <c r="AU17" s="21">
        <v>8</v>
      </c>
      <c r="AV17" s="278" t="s">
        <v>287</v>
      </c>
      <c r="AW17" s="278" t="s">
        <v>287</v>
      </c>
      <c r="AX17" s="270">
        <v>59.5</v>
      </c>
      <c r="AY17" s="275">
        <f t="shared" si="10"/>
        <v>75.5</v>
      </c>
      <c r="AZ17" s="308" t="str">
        <f t="shared" si="19"/>
        <v>B1</v>
      </c>
      <c r="BA17" s="307">
        <v>11</v>
      </c>
      <c r="BB17" s="282" t="s">
        <v>136</v>
      </c>
      <c r="BC17" s="279">
        <v>48</v>
      </c>
      <c r="BD17" s="270">
        <v>37</v>
      </c>
      <c r="BE17" s="256">
        <f t="shared" si="11"/>
        <v>85</v>
      </c>
      <c r="BF17" s="276">
        <v>47</v>
      </c>
      <c r="BG17" s="277">
        <v>47</v>
      </c>
      <c r="BH17" s="276">
        <v>45</v>
      </c>
      <c r="BI17" s="268">
        <v>34</v>
      </c>
      <c r="BJ17" s="256">
        <f t="shared" si="12"/>
        <v>371</v>
      </c>
      <c r="BK17" s="256">
        <f t="shared" si="13"/>
        <v>324</v>
      </c>
      <c r="BL17" s="256">
        <f t="shared" si="14"/>
        <v>695</v>
      </c>
      <c r="BM17" s="259">
        <f t="shared" si="20"/>
        <v>77.222222222222229</v>
      </c>
      <c r="BN17" s="291" t="str">
        <f t="shared" si="21"/>
        <v>B1</v>
      </c>
    </row>
    <row r="18" spans="1:66" ht="24.95" customHeight="1" x14ac:dyDescent="0.25">
      <c r="A18" s="272">
        <v>12</v>
      </c>
      <c r="B18" s="282" t="s">
        <v>143</v>
      </c>
      <c r="C18" s="279">
        <v>5.25</v>
      </c>
      <c r="D18" s="274" t="s">
        <v>287</v>
      </c>
      <c r="E18" s="274" t="s">
        <v>287</v>
      </c>
      <c r="F18" s="279">
        <v>23.5</v>
      </c>
      <c r="G18" s="275">
        <f t="shared" si="15"/>
        <v>36.75</v>
      </c>
      <c r="H18" s="276" t="str">
        <f t="shared" si="0"/>
        <v>D</v>
      </c>
      <c r="I18" s="21">
        <v>5.25</v>
      </c>
      <c r="J18" s="274" t="s">
        <v>289</v>
      </c>
      <c r="K18" s="274" t="s">
        <v>303</v>
      </c>
      <c r="L18" s="270">
        <v>29</v>
      </c>
      <c r="M18" s="275">
        <f t="shared" si="1"/>
        <v>40.75</v>
      </c>
      <c r="N18" s="277" t="str">
        <f t="shared" si="16"/>
        <v>D</v>
      </c>
      <c r="O18" s="276">
        <v>7</v>
      </c>
      <c r="P18" s="278" t="s">
        <v>289</v>
      </c>
      <c r="Q18" s="278" t="s">
        <v>287</v>
      </c>
      <c r="R18" s="276">
        <v>43.5</v>
      </c>
      <c r="S18" s="275">
        <f t="shared" si="2"/>
        <v>58</v>
      </c>
      <c r="T18" s="276" t="str">
        <f t="shared" si="3"/>
        <v>C1</v>
      </c>
      <c r="U18" s="21">
        <v>6.5</v>
      </c>
      <c r="V18" s="278" t="s">
        <v>289</v>
      </c>
      <c r="W18" s="278" t="s">
        <v>287</v>
      </c>
      <c r="X18" s="270">
        <v>40.5</v>
      </c>
      <c r="Y18" s="275">
        <f t="shared" si="4"/>
        <v>54.5</v>
      </c>
      <c r="Z18" s="291" t="str">
        <f t="shared" si="17"/>
        <v>C1</v>
      </c>
      <c r="AA18" s="307">
        <v>12</v>
      </c>
      <c r="AB18" s="282" t="s">
        <v>143</v>
      </c>
      <c r="AC18" s="279">
        <v>6.75</v>
      </c>
      <c r="AD18" s="278" t="s">
        <v>287</v>
      </c>
      <c r="AE18" s="278" t="s">
        <v>288</v>
      </c>
      <c r="AF18" s="279">
        <v>40</v>
      </c>
      <c r="AG18" s="275">
        <f t="shared" si="5"/>
        <v>55.25</v>
      </c>
      <c r="AH18" s="280" t="str">
        <f t="shared" si="6"/>
        <v>C1</v>
      </c>
      <c r="AI18" s="277">
        <v>8</v>
      </c>
      <c r="AJ18" s="278" t="s">
        <v>289</v>
      </c>
      <c r="AK18" s="278" t="s">
        <v>287</v>
      </c>
      <c r="AL18" s="270">
        <v>36</v>
      </c>
      <c r="AM18" s="275">
        <f t="shared" si="7"/>
        <v>51.5</v>
      </c>
      <c r="AN18" s="260" t="str">
        <f t="shared" si="18"/>
        <v>C1</v>
      </c>
      <c r="AO18" s="276">
        <v>4.5</v>
      </c>
      <c r="AP18" s="278" t="s">
        <v>289</v>
      </c>
      <c r="AQ18" s="278" t="s">
        <v>287</v>
      </c>
      <c r="AR18" s="276">
        <v>37</v>
      </c>
      <c r="AS18" s="275">
        <f t="shared" si="8"/>
        <v>49</v>
      </c>
      <c r="AT18" s="276" t="str">
        <f t="shared" si="9"/>
        <v>C2</v>
      </c>
      <c r="AU18" s="21">
        <v>4.75</v>
      </c>
      <c r="AV18" s="278" t="s">
        <v>289</v>
      </c>
      <c r="AW18" s="278" t="s">
        <v>287</v>
      </c>
      <c r="AX18" s="270">
        <v>44.5</v>
      </c>
      <c r="AY18" s="275">
        <f t="shared" si="10"/>
        <v>56.75</v>
      </c>
      <c r="AZ18" s="308" t="str">
        <f t="shared" si="19"/>
        <v>C1</v>
      </c>
      <c r="BA18" s="307">
        <v>12</v>
      </c>
      <c r="BB18" s="282" t="s">
        <v>143</v>
      </c>
      <c r="BC18" s="279">
        <v>23</v>
      </c>
      <c r="BD18" s="270">
        <v>18.5</v>
      </c>
      <c r="BE18" s="256">
        <f t="shared" si="11"/>
        <v>41.5</v>
      </c>
      <c r="BF18" s="276">
        <v>17</v>
      </c>
      <c r="BG18" s="277">
        <v>30</v>
      </c>
      <c r="BH18" s="276">
        <v>22</v>
      </c>
      <c r="BI18" s="268">
        <v>17.5</v>
      </c>
      <c r="BJ18" s="256">
        <f t="shared" si="12"/>
        <v>222</v>
      </c>
      <c r="BK18" s="256">
        <f t="shared" si="13"/>
        <v>222</v>
      </c>
      <c r="BL18" s="256">
        <f t="shared" si="14"/>
        <v>444</v>
      </c>
      <c r="BM18" s="259">
        <f t="shared" si="20"/>
        <v>49.333333333333336</v>
      </c>
      <c r="BN18" s="291" t="str">
        <f t="shared" si="21"/>
        <v>C2</v>
      </c>
    </row>
    <row r="19" spans="1:66" ht="24.95" customHeight="1" x14ac:dyDescent="0.25">
      <c r="A19" s="272">
        <v>13</v>
      </c>
      <c r="B19" s="282" t="s">
        <v>150</v>
      </c>
      <c r="C19" s="279">
        <v>6.25</v>
      </c>
      <c r="D19" s="274" t="s">
        <v>287</v>
      </c>
      <c r="E19" s="274" t="s">
        <v>287</v>
      </c>
      <c r="F19" s="279">
        <v>44</v>
      </c>
      <c r="G19" s="275">
        <f t="shared" si="15"/>
        <v>58.25</v>
      </c>
      <c r="H19" s="276" t="str">
        <f t="shared" si="0"/>
        <v>C1</v>
      </c>
      <c r="I19" s="21">
        <v>5.5</v>
      </c>
      <c r="J19" s="274" t="s">
        <v>286</v>
      </c>
      <c r="K19" s="274" t="s">
        <v>288</v>
      </c>
      <c r="L19" s="270">
        <v>43.5</v>
      </c>
      <c r="M19" s="275">
        <f t="shared" si="1"/>
        <v>58.5</v>
      </c>
      <c r="N19" s="277" t="str">
        <f t="shared" si="16"/>
        <v>C1</v>
      </c>
      <c r="O19" s="276">
        <v>7.75</v>
      </c>
      <c r="P19" s="278" t="s">
        <v>286</v>
      </c>
      <c r="Q19" s="278" t="s">
        <v>286</v>
      </c>
      <c r="R19" s="276">
        <v>45.5</v>
      </c>
      <c r="S19" s="275">
        <f t="shared" si="2"/>
        <v>63.25</v>
      </c>
      <c r="T19" s="276" t="str">
        <f t="shared" si="3"/>
        <v>B2</v>
      </c>
      <c r="U19" s="21">
        <v>6.75</v>
      </c>
      <c r="V19" s="278" t="s">
        <v>286</v>
      </c>
      <c r="W19" s="278" t="s">
        <v>288</v>
      </c>
      <c r="X19" s="270">
        <v>60.5</v>
      </c>
      <c r="Y19" s="275">
        <f t="shared" si="4"/>
        <v>76.75</v>
      </c>
      <c r="Z19" s="291" t="str">
        <f t="shared" si="17"/>
        <v>B1</v>
      </c>
      <c r="AA19" s="307">
        <v>13</v>
      </c>
      <c r="AB19" s="282" t="s">
        <v>150</v>
      </c>
      <c r="AC19" s="279">
        <v>5.25</v>
      </c>
      <c r="AD19" s="278" t="s">
        <v>286</v>
      </c>
      <c r="AE19" s="278" t="s">
        <v>286</v>
      </c>
      <c r="AF19" s="279">
        <v>43</v>
      </c>
      <c r="AG19" s="275">
        <f t="shared" si="5"/>
        <v>58.25</v>
      </c>
      <c r="AH19" s="280" t="str">
        <f t="shared" si="6"/>
        <v>C1</v>
      </c>
      <c r="AI19" s="277">
        <v>9.5</v>
      </c>
      <c r="AJ19" s="278" t="s">
        <v>286</v>
      </c>
      <c r="AK19" s="278" t="s">
        <v>288</v>
      </c>
      <c r="AL19" s="270">
        <v>44</v>
      </c>
      <c r="AM19" s="275">
        <f t="shared" si="7"/>
        <v>63</v>
      </c>
      <c r="AN19" s="260" t="str">
        <f t="shared" si="18"/>
        <v>B2</v>
      </c>
      <c r="AO19" s="276">
        <v>5.5</v>
      </c>
      <c r="AP19" s="278" t="s">
        <v>289</v>
      </c>
      <c r="AQ19" s="278" t="s">
        <v>289</v>
      </c>
      <c r="AR19" s="276">
        <v>57</v>
      </c>
      <c r="AS19" s="275">
        <f t="shared" si="8"/>
        <v>69.5</v>
      </c>
      <c r="AT19" s="276" t="str">
        <f t="shared" si="9"/>
        <v>B2</v>
      </c>
      <c r="AU19" s="21">
        <v>9</v>
      </c>
      <c r="AV19" s="278" t="s">
        <v>288</v>
      </c>
      <c r="AW19" s="278" t="s">
        <v>287</v>
      </c>
      <c r="AX19" s="270">
        <v>60</v>
      </c>
      <c r="AY19" s="275">
        <f t="shared" si="10"/>
        <v>77.5</v>
      </c>
      <c r="AZ19" s="308" t="str">
        <f t="shared" si="19"/>
        <v>B1</v>
      </c>
      <c r="BA19" s="307">
        <v>13</v>
      </c>
      <c r="BB19" s="282" t="s">
        <v>150</v>
      </c>
      <c r="BC19" s="279">
        <v>26</v>
      </c>
      <c r="BD19" s="270">
        <v>32.5</v>
      </c>
      <c r="BE19" s="256">
        <f t="shared" si="11"/>
        <v>58.5</v>
      </c>
      <c r="BF19" s="276">
        <v>38</v>
      </c>
      <c r="BG19" s="277">
        <v>41.5</v>
      </c>
      <c r="BH19" s="276">
        <v>17.5</v>
      </c>
      <c r="BI19" s="268">
        <v>32</v>
      </c>
      <c r="BJ19" s="256">
        <f t="shared" si="12"/>
        <v>275.25</v>
      </c>
      <c r="BK19" s="256">
        <f t="shared" si="13"/>
        <v>308.25</v>
      </c>
      <c r="BL19" s="256">
        <f t="shared" si="14"/>
        <v>583.5</v>
      </c>
      <c r="BM19" s="259">
        <f t="shared" si="20"/>
        <v>64.833333333333329</v>
      </c>
      <c r="BN19" s="291" t="str">
        <f t="shared" si="21"/>
        <v>B2</v>
      </c>
    </row>
    <row r="20" spans="1:66" ht="24.95" customHeight="1" x14ac:dyDescent="0.25">
      <c r="A20" s="272">
        <v>14</v>
      </c>
      <c r="B20" s="282" t="s">
        <v>157</v>
      </c>
      <c r="C20" s="279">
        <v>7.75</v>
      </c>
      <c r="D20" s="274" t="s">
        <v>286</v>
      </c>
      <c r="E20" s="274" t="s">
        <v>287</v>
      </c>
      <c r="F20" s="279">
        <v>30</v>
      </c>
      <c r="G20" s="275">
        <f t="shared" si="15"/>
        <v>46.75</v>
      </c>
      <c r="H20" s="276" t="str">
        <f t="shared" si="0"/>
        <v>C2</v>
      </c>
      <c r="I20" s="21">
        <v>6</v>
      </c>
      <c r="J20" s="274" t="s">
        <v>286</v>
      </c>
      <c r="K20" s="274" t="s">
        <v>288</v>
      </c>
      <c r="L20" s="270">
        <v>52</v>
      </c>
      <c r="M20" s="275">
        <f t="shared" si="1"/>
        <v>67.5</v>
      </c>
      <c r="N20" s="277" t="str">
        <f t="shared" si="16"/>
        <v>B2</v>
      </c>
      <c r="O20" s="276">
        <v>5.25</v>
      </c>
      <c r="P20" s="278" t="s">
        <v>286</v>
      </c>
      <c r="Q20" s="278" t="s">
        <v>286</v>
      </c>
      <c r="R20" s="276">
        <v>42</v>
      </c>
      <c r="S20" s="275">
        <f t="shared" si="2"/>
        <v>57.25</v>
      </c>
      <c r="T20" s="276" t="str">
        <f t="shared" si="3"/>
        <v>C1</v>
      </c>
      <c r="U20" s="21">
        <v>6.25</v>
      </c>
      <c r="V20" s="278" t="s">
        <v>286</v>
      </c>
      <c r="W20" s="278" t="s">
        <v>287</v>
      </c>
      <c r="X20" s="270">
        <v>63.5</v>
      </c>
      <c r="Y20" s="275">
        <f t="shared" si="4"/>
        <v>78.75</v>
      </c>
      <c r="Z20" s="291" t="str">
        <f t="shared" si="17"/>
        <v>B1</v>
      </c>
      <c r="AA20" s="307">
        <v>14</v>
      </c>
      <c r="AB20" s="282" t="s">
        <v>157</v>
      </c>
      <c r="AC20" s="279">
        <v>4.5</v>
      </c>
      <c r="AD20" s="278" t="s">
        <v>286</v>
      </c>
      <c r="AE20" s="278" t="s">
        <v>286</v>
      </c>
      <c r="AF20" s="279">
        <v>34.5</v>
      </c>
      <c r="AG20" s="275">
        <f t="shared" si="5"/>
        <v>49</v>
      </c>
      <c r="AH20" s="280" t="str">
        <f t="shared" si="6"/>
        <v>C2</v>
      </c>
      <c r="AI20" s="277">
        <v>5.5</v>
      </c>
      <c r="AJ20" s="278" t="s">
        <v>286</v>
      </c>
      <c r="AK20" s="278" t="s">
        <v>287</v>
      </c>
      <c r="AL20" s="270">
        <v>48</v>
      </c>
      <c r="AM20" s="275">
        <f t="shared" si="7"/>
        <v>62.5</v>
      </c>
      <c r="AN20" s="260" t="str">
        <f t="shared" si="18"/>
        <v>B2</v>
      </c>
      <c r="AO20" s="276">
        <v>4.25</v>
      </c>
      <c r="AP20" s="278" t="s">
        <v>303</v>
      </c>
      <c r="AQ20" s="278" t="s">
        <v>289</v>
      </c>
      <c r="AR20" s="276">
        <v>43.5</v>
      </c>
      <c r="AS20" s="275">
        <f>AO20+AP20+AQ20+AR20</f>
        <v>54.25</v>
      </c>
      <c r="AT20" s="276" t="str">
        <f t="shared" si="9"/>
        <v>C1</v>
      </c>
      <c r="AU20" s="21">
        <v>7</v>
      </c>
      <c r="AV20" s="278" t="s">
        <v>287</v>
      </c>
      <c r="AW20" s="278" t="s">
        <v>289</v>
      </c>
      <c r="AX20" s="270">
        <v>51.5</v>
      </c>
      <c r="AY20" s="275">
        <f t="shared" si="10"/>
        <v>66</v>
      </c>
      <c r="AZ20" s="308" t="str">
        <f t="shared" si="19"/>
        <v>B2</v>
      </c>
      <c r="BA20" s="307">
        <v>14</v>
      </c>
      <c r="BB20" s="282" t="s">
        <v>157</v>
      </c>
      <c r="BC20" s="279">
        <v>28.5</v>
      </c>
      <c r="BD20" s="270">
        <v>22.5</v>
      </c>
      <c r="BE20" s="256">
        <f t="shared" si="11"/>
        <v>51</v>
      </c>
      <c r="BF20" s="276">
        <v>37</v>
      </c>
      <c r="BG20" s="277">
        <v>33</v>
      </c>
      <c r="BH20" s="276">
        <v>24</v>
      </c>
      <c r="BI20" s="268">
        <v>24</v>
      </c>
      <c r="BJ20" s="256">
        <f t="shared" si="12"/>
        <v>235.75</v>
      </c>
      <c r="BK20" s="256">
        <f t="shared" si="13"/>
        <v>297.25</v>
      </c>
      <c r="BL20" s="256">
        <f t="shared" si="14"/>
        <v>533</v>
      </c>
      <c r="BM20" s="259">
        <f t="shared" si="20"/>
        <v>59.222222222222221</v>
      </c>
      <c r="BN20" s="291" t="str">
        <f t="shared" si="21"/>
        <v>C1</v>
      </c>
    </row>
    <row r="21" spans="1:66" ht="24.95" customHeight="1" x14ac:dyDescent="0.25">
      <c r="A21" s="272">
        <v>15</v>
      </c>
      <c r="B21" s="282" t="s">
        <v>229</v>
      </c>
      <c r="C21" s="279">
        <v>4.25</v>
      </c>
      <c r="D21" s="274" t="s">
        <v>287</v>
      </c>
      <c r="E21" s="274" t="s">
        <v>287</v>
      </c>
      <c r="F21" s="279">
        <v>25.5</v>
      </c>
      <c r="G21" s="275">
        <f t="shared" si="15"/>
        <v>37.75</v>
      </c>
      <c r="H21" s="276" t="str">
        <f t="shared" si="0"/>
        <v>D</v>
      </c>
      <c r="I21" s="21">
        <v>2.75</v>
      </c>
      <c r="J21" s="274" t="s">
        <v>287</v>
      </c>
      <c r="K21" s="274" t="s">
        <v>289</v>
      </c>
      <c r="L21" s="270">
        <v>29.5</v>
      </c>
      <c r="M21" s="275">
        <f t="shared" si="1"/>
        <v>39.75</v>
      </c>
      <c r="N21" s="277" t="str">
        <f t="shared" si="16"/>
        <v>D</v>
      </c>
      <c r="O21" s="276">
        <v>2.25</v>
      </c>
      <c r="P21" s="278" t="s">
        <v>287</v>
      </c>
      <c r="Q21" s="278" t="s">
        <v>286</v>
      </c>
      <c r="R21" s="276">
        <v>29</v>
      </c>
      <c r="S21" s="275">
        <f t="shared" si="2"/>
        <v>40.25</v>
      </c>
      <c r="T21" s="276" t="str">
        <f t="shared" si="3"/>
        <v>D</v>
      </c>
      <c r="U21" s="21">
        <v>2.5</v>
      </c>
      <c r="V21" s="278" t="s">
        <v>289</v>
      </c>
      <c r="W21" s="278" t="s">
        <v>289</v>
      </c>
      <c r="X21" s="270">
        <v>36</v>
      </c>
      <c r="Y21" s="275">
        <f t="shared" si="4"/>
        <v>45.5</v>
      </c>
      <c r="Z21" s="291" t="str">
        <f t="shared" si="17"/>
        <v>C2</v>
      </c>
      <c r="AA21" s="307">
        <v>15</v>
      </c>
      <c r="AB21" s="282" t="s">
        <v>229</v>
      </c>
      <c r="AC21" s="279">
        <v>2.75</v>
      </c>
      <c r="AD21" s="278" t="s">
        <v>287</v>
      </c>
      <c r="AE21" s="278" t="s">
        <v>286</v>
      </c>
      <c r="AF21" s="279">
        <v>23</v>
      </c>
      <c r="AG21" s="275">
        <f t="shared" si="5"/>
        <v>34.75</v>
      </c>
      <c r="AH21" s="280" t="str">
        <f t="shared" si="6"/>
        <v>D</v>
      </c>
      <c r="AI21" s="277">
        <v>3</v>
      </c>
      <c r="AJ21" s="278" t="s">
        <v>289</v>
      </c>
      <c r="AK21" s="278" t="s">
        <v>289</v>
      </c>
      <c r="AL21" s="270">
        <v>27</v>
      </c>
      <c r="AM21" s="275">
        <f t="shared" si="7"/>
        <v>37</v>
      </c>
      <c r="AN21" s="260" t="str">
        <f t="shared" si="18"/>
        <v>D</v>
      </c>
      <c r="AO21" s="276">
        <v>2.5</v>
      </c>
      <c r="AP21" s="278" t="s">
        <v>303</v>
      </c>
      <c r="AQ21" s="278" t="s">
        <v>290</v>
      </c>
      <c r="AR21" s="276">
        <v>27</v>
      </c>
      <c r="AS21" s="275">
        <f t="shared" si="8"/>
        <v>35</v>
      </c>
      <c r="AT21" s="276" t="str">
        <f t="shared" si="9"/>
        <v>D</v>
      </c>
      <c r="AU21" s="21">
        <v>3.5</v>
      </c>
      <c r="AV21" s="278" t="s">
        <v>303</v>
      </c>
      <c r="AW21" s="278" t="s">
        <v>290</v>
      </c>
      <c r="AX21" s="270">
        <v>36</v>
      </c>
      <c r="AY21" s="275">
        <f t="shared" si="10"/>
        <v>45</v>
      </c>
      <c r="AZ21" s="308" t="str">
        <f t="shared" si="19"/>
        <v>C2</v>
      </c>
      <c r="BA21" s="307">
        <v>15</v>
      </c>
      <c r="BB21" s="282" t="s">
        <v>229</v>
      </c>
      <c r="BC21" s="279">
        <v>12.5</v>
      </c>
      <c r="BD21" s="270">
        <v>17</v>
      </c>
      <c r="BE21" s="256">
        <f t="shared" si="11"/>
        <v>29.5</v>
      </c>
      <c r="BF21" s="276">
        <v>34</v>
      </c>
      <c r="BG21" s="283">
        <v>34.5</v>
      </c>
      <c r="BH21" s="276">
        <v>11</v>
      </c>
      <c r="BI21" s="268">
        <v>17</v>
      </c>
      <c r="BJ21" s="256">
        <f t="shared" si="12"/>
        <v>160.25</v>
      </c>
      <c r="BK21" s="256">
        <f t="shared" si="13"/>
        <v>184.25</v>
      </c>
      <c r="BL21" s="256">
        <f t="shared" si="14"/>
        <v>344.5</v>
      </c>
      <c r="BM21" s="259">
        <f t="shared" si="20"/>
        <v>38.277777777777779</v>
      </c>
      <c r="BN21" s="291" t="str">
        <f t="shared" si="21"/>
        <v>D</v>
      </c>
    </row>
    <row r="22" spans="1:66" ht="24.95" customHeight="1" x14ac:dyDescent="0.25">
      <c r="A22" s="272">
        <v>16</v>
      </c>
      <c r="B22" s="282" t="s">
        <v>167</v>
      </c>
      <c r="C22" s="279">
        <v>8.5</v>
      </c>
      <c r="D22" s="274" t="s">
        <v>286</v>
      </c>
      <c r="E22" s="274" t="s">
        <v>286</v>
      </c>
      <c r="F22" s="279">
        <v>38</v>
      </c>
      <c r="G22" s="275">
        <f t="shared" si="15"/>
        <v>56.5</v>
      </c>
      <c r="H22" s="276" t="str">
        <f t="shared" si="0"/>
        <v>C1</v>
      </c>
      <c r="I22" s="21">
        <v>6.75</v>
      </c>
      <c r="J22" s="274" t="s">
        <v>286</v>
      </c>
      <c r="K22" s="274" t="s">
        <v>286</v>
      </c>
      <c r="L22" s="270">
        <v>59</v>
      </c>
      <c r="M22" s="275">
        <f t="shared" si="1"/>
        <v>75.75</v>
      </c>
      <c r="N22" s="277" t="str">
        <f t="shared" si="16"/>
        <v>B1</v>
      </c>
      <c r="O22" s="279">
        <v>8.75</v>
      </c>
      <c r="P22" s="274" t="s">
        <v>286</v>
      </c>
      <c r="Q22" s="274" t="s">
        <v>286</v>
      </c>
      <c r="R22" s="279">
        <v>38</v>
      </c>
      <c r="S22" s="275">
        <f t="shared" si="2"/>
        <v>56.75</v>
      </c>
      <c r="T22" s="276" t="str">
        <f t="shared" si="3"/>
        <v>C1</v>
      </c>
      <c r="U22" s="21">
        <v>8.5</v>
      </c>
      <c r="V22" s="274" t="s">
        <v>286</v>
      </c>
      <c r="W22" s="274" t="s">
        <v>286</v>
      </c>
      <c r="X22" s="271">
        <v>54.5</v>
      </c>
      <c r="Y22" s="275">
        <f t="shared" si="4"/>
        <v>73</v>
      </c>
      <c r="Z22" s="277" t="str">
        <f t="shared" si="17"/>
        <v>B1</v>
      </c>
      <c r="AA22" s="307">
        <v>16</v>
      </c>
      <c r="AB22" s="282" t="s">
        <v>167</v>
      </c>
      <c r="AC22" s="279">
        <v>5.25</v>
      </c>
      <c r="AD22" s="278" t="s">
        <v>286</v>
      </c>
      <c r="AE22" s="278" t="s">
        <v>286</v>
      </c>
      <c r="AF22" s="279">
        <v>56.5</v>
      </c>
      <c r="AG22" s="275">
        <f t="shared" si="5"/>
        <v>71.75</v>
      </c>
      <c r="AH22" s="280" t="str">
        <f t="shared" si="6"/>
        <v>B1</v>
      </c>
      <c r="AI22" s="277">
        <v>7.25</v>
      </c>
      <c r="AJ22" s="278" t="s">
        <v>286</v>
      </c>
      <c r="AK22" s="278" t="s">
        <v>288</v>
      </c>
      <c r="AL22" s="270">
        <v>48</v>
      </c>
      <c r="AM22" s="275">
        <f t="shared" si="7"/>
        <v>64.75</v>
      </c>
      <c r="AN22" s="260" t="str">
        <f t="shared" si="18"/>
        <v>B2</v>
      </c>
      <c r="AO22" s="276">
        <v>7</v>
      </c>
      <c r="AP22" s="278" t="s">
        <v>287</v>
      </c>
      <c r="AQ22" s="278" t="s">
        <v>287</v>
      </c>
      <c r="AR22" s="276">
        <v>50.5</v>
      </c>
      <c r="AS22" s="275">
        <f t="shared" si="8"/>
        <v>65.5</v>
      </c>
      <c r="AT22" s="276" t="str">
        <f t="shared" si="9"/>
        <v>B2</v>
      </c>
      <c r="AU22" s="21">
        <v>9.75</v>
      </c>
      <c r="AV22" s="278" t="s">
        <v>287</v>
      </c>
      <c r="AW22" s="278" t="s">
        <v>287</v>
      </c>
      <c r="AX22" s="270">
        <v>64.5</v>
      </c>
      <c r="AY22" s="275">
        <f t="shared" si="10"/>
        <v>82.25</v>
      </c>
      <c r="AZ22" s="308" t="str">
        <f t="shared" si="19"/>
        <v>A2</v>
      </c>
      <c r="BA22" s="307">
        <v>16</v>
      </c>
      <c r="BB22" s="282" t="s">
        <v>167</v>
      </c>
      <c r="BC22" s="279">
        <v>33.5</v>
      </c>
      <c r="BD22" s="270">
        <v>29.5</v>
      </c>
      <c r="BE22" s="256">
        <f t="shared" si="11"/>
        <v>63</v>
      </c>
      <c r="BF22" s="276">
        <v>40</v>
      </c>
      <c r="BG22" s="283">
        <v>24.5</v>
      </c>
      <c r="BH22" s="276">
        <v>41</v>
      </c>
      <c r="BI22" s="268">
        <v>30.5</v>
      </c>
      <c r="BJ22" s="256">
        <f t="shared" si="12"/>
        <v>284</v>
      </c>
      <c r="BK22" s="256">
        <f t="shared" si="13"/>
        <v>325.25</v>
      </c>
      <c r="BL22" s="256">
        <f t="shared" si="14"/>
        <v>609.25</v>
      </c>
      <c r="BM22" s="259">
        <f t="shared" si="20"/>
        <v>67.694444444444443</v>
      </c>
      <c r="BN22" s="291" t="str">
        <f t="shared" si="21"/>
        <v>B2</v>
      </c>
    </row>
    <row r="23" spans="1:66" ht="24.95" customHeight="1" x14ac:dyDescent="0.25">
      <c r="A23" s="272">
        <v>17</v>
      </c>
      <c r="B23" s="282" t="s">
        <v>173</v>
      </c>
      <c r="C23" s="279">
        <v>7.75</v>
      </c>
      <c r="D23" s="274" t="s">
        <v>287</v>
      </c>
      <c r="E23" s="274" t="s">
        <v>286</v>
      </c>
      <c r="F23" s="279">
        <v>41.5</v>
      </c>
      <c r="G23" s="275">
        <f t="shared" si="15"/>
        <v>58.25</v>
      </c>
      <c r="H23" s="276" t="str">
        <f t="shared" si="0"/>
        <v>C1</v>
      </c>
      <c r="I23" s="21">
        <v>6.5</v>
      </c>
      <c r="J23" s="274" t="s">
        <v>287</v>
      </c>
      <c r="K23" s="274" t="s">
        <v>288</v>
      </c>
      <c r="L23" s="270">
        <v>56.5</v>
      </c>
      <c r="M23" s="275">
        <f t="shared" si="1"/>
        <v>71.5</v>
      </c>
      <c r="N23" s="277" t="str">
        <f t="shared" si="16"/>
        <v>B1</v>
      </c>
      <c r="O23" s="276">
        <v>9.75</v>
      </c>
      <c r="P23" s="278" t="s">
        <v>287</v>
      </c>
      <c r="Q23" s="278" t="s">
        <v>286</v>
      </c>
      <c r="R23" s="276">
        <v>56</v>
      </c>
      <c r="S23" s="275">
        <f t="shared" si="2"/>
        <v>74.75</v>
      </c>
      <c r="T23" s="276" t="str">
        <f t="shared" si="3"/>
        <v>B1</v>
      </c>
      <c r="U23" s="21">
        <v>7.5</v>
      </c>
      <c r="V23" s="278" t="s">
        <v>287</v>
      </c>
      <c r="W23" s="278" t="s">
        <v>288</v>
      </c>
      <c r="X23" s="270">
        <v>61</v>
      </c>
      <c r="Y23" s="275">
        <f t="shared" si="4"/>
        <v>77</v>
      </c>
      <c r="Z23" s="291" t="str">
        <f t="shared" si="17"/>
        <v>B1</v>
      </c>
      <c r="AA23" s="307">
        <v>17</v>
      </c>
      <c r="AB23" s="282" t="s">
        <v>173</v>
      </c>
      <c r="AC23" s="279">
        <v>8.25</v>
      </c>
      <c r="AD23" s="278" t="s">
        <v>287</v>
      </c>
      <c r="AE23" s="278" t="s">
        <v>286</v>
      </c>
      <c r="AF23" s="279">
        <v>37.5</v>
      </c>
      <c r="AG23" s="275">
        <f t="shared" si="5"/>
        <v>54.75</v>
      </c>
      <c r="AH23" s="280" t="str">
        <f t="shared" si="6"/>
        <v>C1</v>
      </c>
      <c r="AI23" s="277">
        <v>6.25</v>
      </c>
      <c r="AJ23" s="278" t="s">
        <v>287</v>
      </c>
      <c r="AK23" s="278" t="s">
        <v>288</v>
      </c>
      <c r="AL23" s="270">
        <v>27</v>
      </c>
      <c r="AM23" s="275">
        <f t="shared" si="7"/>
        <v>41.75</v>
      </c>
      <c r="AN23" s="260" t="str">
        <f t="shared" si="18"/>
        <v>C2</v>
      </c>
      <c r="AO23" s="276">
        <v>4.5</v>
      </c>
      <c r="AP23" s="278" t="s">
        <v>289</v>
      </c>
      <c r="AQ23" s="278" t="s">
        <v>287</v>
      </c>
      <c r="AR23" s="276">
        <v>48.5</v>
      </c>
      <c r="AS23" s="275">
        <f t="shared" si="8"/>
        <v>60.5</v>
      </c>
      <c r="AT23" s="276" t="str">
        <f t="shared" si="9"/>
        <v>C1</v>
      </c>
      <c r="AU23" s="21">
        <v>8</v>
      </c>
      <c r="AV23" s="278" t="s">
        <v>287</v>
      </c>
      <c r="AW23" s="278" t="s">
        <v>287</v>
      </c>
      <c r="AX23" s="270">
        <v>71.5</v>
      </c>
      <c r="AY23" s="275">
        <f t="shared" si="10"/>
        <v>87.5</v>
      </c>
      <c r="AZ23" s="308" t="str">
        <f t="shared" si="19"/>
        <v>A2</v>
      </c>
      <c r="BA23" s="307">
        <v>17</v>
      </c>
      <c r="BB23" s="282" t="s">
        <v>173</v>
      </c>
      <c r="BC23" s="279">
        <v>27</v>
      </c>
      <c r="BD23" s="270">
        <v>36.5</v>
      </c>
      <c r="BE23" s="256">
        <f t="shared" si="11"/>
        <v>63.5</v>
      </c>
      <c r="BF23" s="276">
        <v>39</v>
      </c>
      <c r="BG23" s="283">
        <v>38</v>
      </c>
      <c r="BH23" s="276">
        <v>18.5</v>
      </c>
      <c r="BI23" s="268">
        <v>31</v>
      </c>
      <c r="BJ23" s="256">
        <f t="shared" si="12"/>
        <v>275.25</v>
      </c>
      <c r="BK23" s="256">
        <f t="shared" si="13"/>
        <v>314.25</v>
      </c>
      <c r="BL23" s="256">
        <f t="shared" si="14"/>
        <v>589.5</v>
      </c>
      <c r="BM23" s="259">
        <f t="shared" si="20"/>
        <v>65.5</v>
      </c>
      <c r="BN23" s="291" t="str">
        <f t="shared" si="21"/>
        <v>B2</v>
      </c>
    </row>
    <row r="24" spans="1:66" ht="34.5" customHeight="1" x14ac:dyDescent="0.25">
      <c r="A24" s="272">
        <v>18</v>
      </c>
      <c r="B24" s="282" t="s">
        <v>178</v>
      </c>
      <c r="C24" s="279">
        <v>9.75</v>
      </c>
      <c r="D24" s="274" t="s">
        <v>286</v>
      </c>
      <c r="E24" s="274" t="s">
        <v>286</v>
      </c>
      <c r="F24" s="279">
        <v>76.5</v>
      </c>
      <c r="G24" s="275">
        <f t="shared" si="15"/>
        <v>96.25</v>
      </c>
      <c r="H24" s="276" t="str">
        <f t="shared" si="0"/>
        <v>A1</v>
      </c>
      <c r="I24" s="21">
        <v>8.25</v>
      </c>
      <c r="J24" s="274" t="s">
        <v>286</v>
      </c>
      <c r="K24" s="274" t="s">
        <v>286</v>
      </c>
      <c r="L24" s="270">
        <v>69</v>
      </c>
      <c r="M24" s="275">
        <f t="shared" si="1"/>
        <v>87.25</v>
      </c>
      <c r="N24" s="277" t="str">
        <f t="shared" si="16"/>
        <v>A2</v>
      </c>
      <c r="O24" s="276">
        <v>9.5</v>
      </c>
      <c r="P24" s="278" t="s">
        <v>286</v>
      </c>
      <c r="Q24" s="278" t="s">
        <v>286</v>
      </c>
      <c r="R24" s="276">
        <v>69</v>
      </c>
      <c r="S24" s="275">
        <f t="shared" si="2"/>
        <v>88.5</v>
      </c>
      <c r="T24" s="276" t="str">
        <f t="shared" si="3"/>
        <v>A2</v>
      </c>
      <c r="U24" s="21">
        <v>9.25</v>
      </c>
      <c r="V24" s="278" t="s">
        <v>286</v>
      </c>
      <c r="W24" s="278" t="s">
        <v>286</v>
      </c>
      <c r="X24" s="270">
        <v>72</v>
      </c>
      <c r="Y24" s="275">
        <f t="shared" si="4"/>
        <v>91.25</v>
      </c>
      <c r="Z24" s="291" t="str">
        <f t="shared" si="17"/>
        <v>A1</v>
      </c>
      <c r="AA24" s="307">
        <v>18</v>
      </c>
      <c r="AB24" s="282" t="s">
        <v>178</v>
      </c>
      <c r="AC24" s="279">
        <v>9.5</v>
      </c>
      <c r="AD24" s="278" t="s">
        <v>286</v>
      </c>
      <c r="AE24" s="278" t="s">
        <v>286</v>
      </c>
      <c r="AF24" s="279">
        <v>52</v>
      </c>
      <c r="AG24" s="275">
        <f t="shared" si="5"/>
        <v>71.5</v>
      </c>
      <c r="AH24" s="280" t="str">
        <f t="shared" si="6"/>
        <v>B1</v>
      </c>
      <c r="AI24" s="284">
        <v>10</v>
      </c>
      <c r="AJ24" s="278" t="s">
        <v>286</v>
      </c>
      <c r="AK24" s="278" t="s">
        <v>286</v>
      </c>
      <c r="AL24" s="270">
        <v>63.5</v>
      </c>
      <c r="AM24" s="275">
        <f t="shared" si="7"/>
        <v>83.5</v>
      </c>
      <c r="AN24" s="260" t="str">
        <f t="shared" si="18"/>
        <v>A2</v>
      </c>
      <c r="AO24" s="276">
        <v>8.5</v>
      </c>
      <c r="AP24" s="278" t="s">
        <v>286</v>
      </c>
      <c r="AQ24" s="278" t="s">
        <v>288</v>
      </c>
      <c r="AR24" s="276">
        <v>75.5</v>
      </c>
      <c r="AS24" s="275">
        <f t="shared" si="8"/>
        <v>93.5</v>
      </c>
      <c r="AT24" s="276" t="str">
        <f t="shared" si="9"/>
        <v>A1</v>
      </c>
      <c r="AU24" s="21">
        <v>9.25</v>
      </c>
      <c r="AV24" s="278" t="s">
        <v>288</v>
      </c>
      <c r="AW24" s="278" t="s">
        <v>288</v>
      </c>
      <c r="AX24" s="270">
        <v>73.5</v>
      </c>
      <c r="AY24" s="275">
        <f t="shared" si="10"/>
        <v>91.75</v>
      </c>
      <c r="AZ24" s="308" t="str">
        <f t="shared" si="19"/>
        <v>A1</v>
      </c>
      <c r="BA24" s="307">
        <v>18</v>
      </c>
      <c r="BB24" s="282" t="s">
        <v>178</v>
      </c>
      <c r="BC24" s="279">
        <v>46</v>
      </c>
      <c r="BD24" s="270">
        <v>49</v>
      </c>
      <c r="BE24" s="256">
        <f t="shared" si="11"/>
        <v>95</v>
      </c>
      <c r="BF24" s="276">
        <v>45</v>
      </c>
      <c r="BG24" s="283">
        <v>48</v>
      </c>
      <c r="BH24" s="276">
        <v>50</v>
      </c>
      <c r="BI24" s="268">
        <v>40.5</v>
      </c>
      <c r="BJ24" s="256">
        <f t="shared" si="12"/>
        <v>395.75</v>
      </c>
      <c r="BK24" s="256">
        <f t="shared" si="13"/>
        <v>402.75</v>
      </c>
      <c r="BL24" s="256">
        <f t="shared" si="14"/>
        <v>798.5</v>
      </c>
      <c r="BM24" s="259">
        <f t="shared" si="20"/>
        <v>88.722222222222229</v>
      </c>
      <c r="BN24" s="291" t="str">
        <f t="shared" si="21"/>
        <v>A2</v>
      </c>
    </row>
    <row r="25" spans="1:66" ht="24.95" customHeight="1" x14ac:dyDescent="0.25">
      <c r="A25" s="272">
        <v>19</v>
      </c>
      <c r="B25" s="282" t="s">
        <v>184</v>
      </c>
      <c r="C25" s="279">
        <v>7.75</v>
      </c>
      <c r="D25" s="274" t="s">
        <v>287</v>
      </c>
      <c r="E25" s="274" t="s">
        <v>287</v>
      </c>
      <c r="F25" s="279">
        <v>62.5</v>
      </c>
      <c r="G25" s="275">
        <f t="shared" si="15"/>
        <v>78.25</v>
      </c>
      <c r="H25" s="276" t="str">
        <f t="shared" si="0"/>
        <v>B1</v>
      </c>
      <c r="I25" s="21">
        <v>8.75</v>
      </c>
      <c r="J25" s="274" t="s">
        <v>287</v>
      </c>
      <c r="K25" s="274" t="s">
        <v>288</v>
      </c>
      <c r="L25" s="270">
        <v>51.5</v>
      </c>
      <c r="M25" s="275">
        <f t="shared" si="1"/>
        <v>68.75</v>
      </c>
      <c r="N25" s="277" t="str">
        <f t="shared" si="16"/>
        <v>B2</v>
      </c>
      <c r="O25" s="276">
        <v>9.25</v>
      </c>
      <c r="P25" s="278" t="s">
        <v>287</v>
      </c>
      <c r="Q25" s="278" t="s">
        <v>290</v>
      </c>
      <c r="R25" s="276">
        <v>37</v>
      </c>
      <c r="S25" s="275">
        <f t="shared" si="2"/>
        <v>52.75</v>
      </c>
      <c r="T25" s="276" t="str">
        <f t="shared" si="3"/>
        <v>C1</v>
      </c>
      <c r="U25" s="21">
        <v>7.25</v>
      </c>
      <c r="V25" s="278" t="s">
        <v>287</v>
      </c>
      <c r="W25" s="278" t="s">
        <v>288</v>
      </c>
      <c r="X25" s="270">
        <v>43</v>
      </c>
      <c r="Y25" s="275">
        <f t="shared" si="4"/>
        <v>58.75</v>
      </c>
      <c r="Z25" s="291" t="str">
        <f t="shared" si="17"/>
        <v>C1</v>
      </c>
      <c r="AA25" s="307">
        <v>19</v>
      </c>
      <c r="AB25" s="282" t="s">
        <v>184</v>
      </c>
      <c r="AC25" s="279">
        <v>8.25</v>
      </c>
      <c r="AD25" s="278" t="s">
        <v>287</v>
      </c>
      <c r="AE25" s="278" t="s">
        <v>291</v>
      </c>
      <c r="AF25" s="279">
        <v>47</v>
      </c>
      <c r="AG25" s="275">
        <f t="shared" si="5"/>
        <v>61.25</v>
      </c>
      <c r="AH25" s="280" t="str">
        <f t="shared" si="6"/>
        <v>B2</v>
      </c>
      <c r="AI25" s="283">
        <v>10</v>
      </c>
      <c r="AJ25" s="278" t="s">
        <v>287</v>
      </c>
      <c r="AK25" s="278" t="s">
        <v>288</v>
      </c>
      <c r="AL25" s="270">
        <v>58</v>
      </c>
      <c r="AM25" s="275">
        <f t="shared" si="7"/>
        <v>76.5</v>
      </c>
      <c r="AN25" s="260" t="str">
        <f t="shared" si="18"/>
        <v>B1</v>
      </c>
      <c r="AO25" s="276">
        <v>8</v>
      </c>
      <c r="AP25" s="278" t="s">
        <v>289</v>
      </c>
      <c r="AQ25" s="278" t="s">
        <v>287</v>
      </c>
      <c r="AR25" s="275" t="s">
        <v>488</v>
      </c>
      <c r="AS25" s="275">
        <f t="shared" si="8"/>
        <v>48.5</v>
      </c>
      <c r="AT25" s="276" t="str">
        <f t="shared" si="9"/>
        <v>C2</v>
      </c>
      <c r="AU25" s="21">
        <v>9</v>
      </c>
      <c r="AV25" s="278" t="s">
        <v>287</v>
      </c>
      <c r="AW25" s="278" t="s">
        <v>287</v>
      </c>
      <c r="AX25" s="270">
        <v>69.5</v>
      </c>
      <c r="AY25" s="275">
        <f t="shared" si="10"/>
        <v>86.5</v>
      </c>
      <c r="AZ25" s="308" t="str">
        <f t="shared" si="19"/>
        <v>A2</v>
      </c>
      <c r="BA25" s="307">
        <v>19</v>
      </c>
      <c r="BB25" s="282" t="s">
        <v>184</v>
      </c>
      <c r="BC25" s="279">
        <v>42.5</v>
      </c>
      <c r="BD25" s="270">
        <v>40.5</v>
      </c>
      <c r="BE25" s="256">
        <f t="shared" si="11"/>
        <v>83</v>
      </c>
      <c r="BF25" s="276">
        <f>SUM(BA25:BA25)</f>
        <v>19</v>
      </c>
      <c r="BG25" s="283">
        <v>45</v>
      </c>
      <c r="BH25" s="276">
        <v>34</v>
      </c>
      <c r="BI25" s="268">
        <v>32</v>
      </c>
      <c r="BJ25" s="256">
        <f t="shared" si="12"/>
        <v>283.25</v>
      </c>
      <c r="BK25" s="256">
        <f t="shared" si="13"/>
        <v>331</v>
      </c>
      <c r="BL25" s="256">
        <f t="shared" si="14"/>
        <v>614.25</v>
      </c>
      <c r="BM25" s="259">
        <f t="shared" si="20"/>
        <v>68.25</v>
      </c>
      <c r="BN25" s="291" t="str">
        <f t="shared" si="21"/>
        <v>B2</v>
      </c>
    </row>
    <row r="26" spans="1:66" ht="24.95" customHeight="1" thickBot="1" x14ac:dyDescent="0.3">
      <c r="A26" s="293">
        <v>20</v>
      </c>
      <c r="B26" s="294" t="s">
        <v>191</v>
      </c>
      <c r="C26" s="295">
        <v>9</v>
      </c>
      <c r="D26" s="296" t="s">
        <v>286</v>
      </c>
      <c r="E26" s="296" t="s">
        <v>286</v>
      </c>
      <c r="F26" s="295">
        <v>62</v>
      </c>
      <c r="G26" s="297">
        <f t="shared" si="15"/>
        <v>81</v>
      </c>
      <c r="H26" s="298" t="str">
        <f t="shared" si="0"/>
        <v>A2</v>
      </c>
      <c r="I26" s="299">
        <v>7.75</v>
      </c>
      <c r="J26" s="296" t="s">
        <v>286</v>
      </c>
      <c r="K26" s="296" t="s">
        <v>286</v>
      </c>
      <c r="L26" s="300">
        <v>74.5</v>
      </c>
      <c r="M26" s="275">
        <f t="shared" si="1"/>
        <v>92.25</v>
      </c>
      <c r="N26" s="301" t="str">
        <f t="shared" si="16"/>
        <v>A1</v>
      </c>
      <c r="O26" s="298">
        <v>9.5</v>
      </c>
      <c r="P26" s="302" t="s">
        <v>286</v>
      </c>
      <c r="Q26" s="302" t="s">
        <v>286</v>
      </c>
      <c r="R26" s="298">
        <v>68</v>
      </c>
      <c r="S26" s="297">
        <f t="shared" si="2"/>
        <v>87.5</v>
      </c>
      <c r="T26" s="298" t="str">
        <f t="shared" si="3"/>
        <v>A2</v>
      </c>
      <c r="U26" s="21">
        <v>9.75</v>
      </c>
      <c r="V26" s="302" t="s">
        <v>286</v>
      </c>
      <c r="W26" s="302" t="s">
        <v>286</v>
      </c>
      <c r="X26" s="300">
        <v>72</v>
      </c>
      <c r="Y26" s="275">
        <f t="shared" si="4"/>
        <v>91.75</v>
      </c>
      <c r="Z26" s="304" t="str">
        <f t="shared" si="17"/>
        <v>A1</v>
      </c>
      <c r="AA26" s="309">
        <v>20</v>
      </c>
      <c r="AB26" s="294" t="s">
        <v>191</v>
      </c>
      <c r="AC26" s="295">
        <v>8.75</v>
      </c>
      <c r="AD26" s="302" t="s">
        <v>286</v>
      </c>
      <c r="AE26" s="302" t="s">
        <v>286</v>
      </c>
      <c r="AF26" s="295">
        <v>73</v>
      </c>
      <c r="AG26" s="297">
        <f t="shared" si="5"/>
        <v>91.75</v>
      </c>
      <c r="AH26" s="310" t="str">
        <f t="shared" si="6"/>
        <v>A1</v>
      </c>
      <c r="AI26" s="301">
        <v>9.25</v>
      </c>
      <c r="AJ26" s="302" t="s">
        <v>286</v>
      </c>
      <c r="AK26" s="302" t="s">
        <v>286</v>
      </c>
      <c r="AL26" s="300">
        <v>69.5</v>
      </c>
      <c r="AM26" s="275">
        <f t="shared" si="7"/>
        <v>88.75</v>
      </c>
      <c r="AN26" s="311" t="str">
        <f t="shared" si="18"/>
        <v>A2</v>
      </c>
      <c r="AO26" s="298">
        <v>8.5</v>
      </c>
      <c r="AP26" s="302" t="s">
        <v>287</v>
      </c>
      <c r="AQ26" s="302" t="s">
        <v>287</v>
      </c>
      <c r="AR26" s="298">
        <v>69</v>
      </c>
      <c r="AS26" s="297">
        <f t="shared" si="8"/>
        <v>85.5</v>
      </c>
      <c r="AT26" s="298" t="str">
        <f t="shared" si="9"/>
        <v>A2</v>
      </c>
      <c r="AU26" s="312">
        <v>10</v>
      </c>
      <c r="AV26" s="302" t="s">
        <v>288</v>
      </c>
      <c r="AW26" s="302" t="s">
        <v>286</v>
      </c>
      <c r="AX26" s="300">
        <v>71</v>
      </c>
      <c r="AY26" s="275">
        <f t="shared" si="10"/>
        <v>90.5</v>
      </c>
      <c r="AZ26" s="313" t="str">
        <f t="shared" si="19"/>
        <v>A2</v>
      </c>
      <c r="BA26" s="309">
        <v>20</v>
      </c>
      <c r="BB26" s="294" t="s">
        <v>191</v>
      </c>
      <c r="BC26" s="295">
        <v>45.5</v>
      </c>
      <c r="BD26" s="315">
        <v>44</v>
      </c>
      <c r="BE26" s="316">
        <f t="shared" si="11"/>
        <v>89.5</v>
      </c>
      <c r="BF26" s="298">
        <v>42</v>
      </c>
      <c r="BG26" s="317">
        <v>49</v>
      </c>
      <c r="BH26" s="298">
        <v>45.5</v>
      </c>
      <c r="BI26" s="318">
        <v>42.5</v>
      </c>
      <c r="BJ26" s="316">
        <f t="shared" si="12"/>
        <v>391.25</v>
      </c>
      <c r="BK26" s="316">
        <f t="shared" si="13"/>
        <v>407.25</v>
      </c>
      <c r="BL26" s="316">
        <f t="shared" si="14"/>
        <v>798.5</v>
      </c>
      <c r="BM26" s="303">
        <f t="shared" si="20"/>
        <v>88.722222222222229</v>
      </c>
      <c r="BN26" s="304" t="str">
        <f t="shared" si="21"/>
        <v>A2</v>
      </c>
    </row>
    <row r="27" spans="1:66" x14ac:dyDescent="0.25">
      <c r="B27" s="265"/>
      <c r="C27" s="266"/>
      <c r="D27" s="265"/>
      <c r="E27" s="265"/>
      <c r="F27" s="265"/>
      <c r="G27" s="265"/>
      <c r="H27" s="265"/>
      <c r="O27" s="265"/>
      <c r="P27" s="265"/>
      <c r="Q27" s="265"/>
      <c r="R27" s="265"/>
      <c r="S27" s="265"/>
      <c r="T27" s="265"/>
      <c r="AA27" s="265"/>
      <c r="AB27" s="265"/>
      <c r="AC27" s="265"/>
      <c r="AD27" s="265"/>
      <c r="AE27" s="265"/>
      <c r="AF27" s="265"/>
      <c r="AG27" s="265"/>
      <c r="AH27" s="265"/>
      <c r="AO27" s="265"/>
      <c r="AP27" s="265"/>
      <c r="AQ27" s="265"/>
      <c r="AR27" s="265"/>
      <c r="AS27" s="265"/>
      <c r="AT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1"/>
      <c r="BK27" s="265"/>
      <c r="BL27" s="265"/>
      <c r="BM27" s="267"/>
      <c r="BN27" s="265"/>
    </row>
    <row r="28" spans="1:66" x14ac:dyDescent="0.25">
      <c r="BJ28" s="261"/>
    </row>
    <row r="29" spans="1:66" ht="12.75" x14ac:dyDescent="0.2">
      <c r="I29" s="246"/>
      <c r="J29" s="246"/>
      <c r="K29" s="246"/>
      <c r="L29" s="246"/>
      <c r="M29" s="246"/>
      <c r="N29" s="246"/>
      <c r="U29" s="246"/>
      <c r="V29" s="246"/>
      <c r="W29" s="246"/>
      <c r="X29" s="246"/>
      <c r="Y29" s="246"/>
      <c r="Z29" s="246"/>
      <c r="AC29" s="246" t="s">
        <v>428</v>
      </c>
      <c r="AI29" s="246"/>
      <c r="AJ29" s="246"/>
      <c r="AK29" s="246"/>
      <c r="AL29" s="246"/>
      <c r="AM29" s="246"/>
      <c r="AN29" s="246"/>
      <c r="AU29" s="246"/>
      <c r="AV29" s="246"/>
      <c r="AW29" s="246"/>
      <c r="AX29" s="246"/>
      <c r="AY29" s="246"/>
      <c r="AZ29" s="246"/>
      <c r="BM29" s="246"/>
    </row>
    <row r="30" spans="1:66" ht="12.75" x14ac:dyDescent="0.2">
      <c r="I30" s="246"/>
      <c r="J30" s="246"/>
      <c r="K30" s="246"/>
      <c r="L30" s="246"/>
      <c r="M30" s="246"/>
      <c r="N30" s="246"/>
      <c r="U30" s="246"/>
      <c r="V30" s="246"/>
      <c r="W30" s="246"/>
      <c r="X30" s="246"/>
      <c r="Y30" s="246"/>
      <c r="Z30" s="246"/>
      <c r="AI30" s="246"/>
      <c r="AJ30" s="246"/>
      <c r="AK30" s="246"/>
      <c r="AL30" s="246"/>
      <c r="AM30" s="246"/>
      <c r="AN30" s="246"/>
      <c r="AU30" s="246"/>
      <c r="AV30" s="246"/>
      <c r="AW30" s="246"/>
      <c r="AX30" s="246"/>
      <c r="AY30" s="246"/>
      <c r="AZ30" s="246"/>
      <c r="BM30" s="246"/>
    </row>
    <row r="31" spans="1:66" ht="12.75" x14ac:dyDescent="0.2">
      <c r="I31" s="246"/>
      <c r="J31" s="246"/>
      <c r="K31" s="246"/>
      <c r="L31" s="246"/>
      <c r="M31" s="246"/>
      <c r="N31" s="246"/>
      <c r="U31" s="246"/>
      <c r="V31" s="246"/>
      <c r="W31" s="246"/>
      <c r="X31" s="246"/>
      <c r="Y31" s="246"/>
      <c r="Z31" s="246"/>
      <c r="AI31" s="246"/>
      <c r="AJ31" s="246"/>
      <c r="AK31" s="246"/>
      <c r="AL31" s="246"/>
      <c r="AM31" s="246"/>
      <c r="AN31" s="246"/>
      <c r="AU31" s="246"/>
      <c r="AV31" s="246"/>
      <c r="AW31" s="246"/>
      <c r="AX31" s="246"/>
      <c r="AY31" s="246"/>
      <c r="AZ31" s="246"/>
      <c r="BM31" s="246"/>
    </row>
    <row r="32" spans="1:66" ht="12.75" x14ac:dyDescent="0.2">
      <c r="I32" s="246"/>
      <c r="J32" s="246"/>
      <c r="K32" s="246"/>
      <c r="L32" s="246"/>
      <c r="M32" s="246"/>
      <c r="N32" s="246"/>
      <c r="U32" s="246"/>
      <c r="V32" s="246"/>
      <c r="W32" s="246"/>
      <c r="X32" s="246"/>
      <c r="Y32" s="246"/>
      <c r="Z32" s="246"/>
      <c r="AI32" s="246"/>
      <c r="AJ32" s="246"/>
      <c r="AK32" s="246"/>
      <c r="AL32" s="246"/>
      <c r="AM32" s="246"/>
      <c r="AN32" s="246"/>
      <c r="AU32" s="246"/>
      <c r="AV32" s="246"/>
      <c r="AW32" s="246"/>
      <c r="AX32" s="246"/>
      <c r="AY32" s="246"/>
      <c r="AZ32" s="246"/>
      <c r="BM32" s="246"/>
    </row>
    <row r="33" spans="9:65" ht="12.75" x14ac:dyDescent="0.2">
      <c r="I33" s="246"/>
      <c r="J33" s="246"/>
      <c r="K33" s="246"/>
      <c r="L33" s="246"/>
      <c r="M33" s="246"/>
      <c r="N33" s="246"/>
      <c r="U33" s="246"/>
      <c r="V33" s="246"/>
      <c r="W33" s="246"/>
      <c r="X33" s="246"/>
      <c r="Y33" s="246"/>
      <c r="Z33" s="246"/>
      <c r="AI33" s="246"/>
      <c r="AJ33" s="246"/>
      <c r="AK33" s="246"/>
      <c r="AL33" s="246"/>
      <c r="AM33" s="246"/>
      <c r="AN33" s="246"/>
      <c r="AU33" s="246"/>
      <c r="AV33" s="246"/>
      <c r="AW33" s="246"/>
      <c r="AX33" s="246"/>
      <c r="AY33" s="246"/>
      <c r="AZ33" s="246"/>
      <c r="BM33" s="246"/>
    </row>
  </sheetData>
  <mergeCells count="23">
    <mergeCell ref="AA3:AD3"/>
    <mergeCell ref="A1:Z1"/>
    <mergeCell ref="AA1:AZ1"/>
    <mergeCell ref="BA1:BN1"/>
    <mergeCell ref="A2:Z2"/>
    <mergeCell ref="AA2:AZ2"/>
    <mergeCell ref="BA2:BN2"/>
    <mergeCell ref="BL4:BM4"/>
    <mergeCell ref="L3:P3"/>
    <mergeCell ref="Q3:W3"/>
    <mergeCell ref="AL3:AP3"/>
    <mergeCell ref="AQ3:AW3"/>
    <mergeCell ref="AC4:AN4"/>
    <mergeCell ref="AO4:AZ4"/>
    <mergeCell ref="BA3:BD3"/>
    <mergeCell ref="BJ3:BN3"/>
    <mergeCell ref="BF3:BI3"/>
    <mergeCell ref="C4:N4"/>
    <mergeCell ref="O4:Z4"/>
    <mergeCell ref="BF4:BG4"/>
    <mergeCell ref="BH4:BI4"/>
    <mergeCell ref="BJ4:BK4"/>
    <mergeCell ref="A3:D3"/>
  </mergeCells>
  <pageMargins left="0.12" right="0.17" top="0.14000000000000001" bottom="0.13" header="0.12" footer="0.12"/>
  <pageSetup scale="82" orientation="landscape" r:id="rId1"/>
  <colBreaks count="1" manualBreakCount="1">
    <brk id="2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5"/>
  <sheetViews>
    <sheetView tabSelected="1" view="pageBreakPreview" topLeftCell="A831" zoomScale="60" zoomScaleNormal="82" workbookViewId="0">
      <selection activeCell="B823" sqref="A823:M869"/>
    </sheetView>
  </sheetViews>
  <sheetFormatPr defaultColWidth="15.140625" defaultRowHeight="20.25" x14ac:dyDescent="0.3"/>
  <cols>
    <col min="1" max="1" width="24.7109375" style="322" customWidth="1"/>
    <col min="2" max="2" width="13.28515625" style="322" customWidth="1"/>
    <col min="3" max="3" width="12.7109375" style="322" customWidth="1"/>
    <col min="4" max="4" width="11.42578125" style="322" customWidth="1"/>
    <col min="5" max="5" width="11.7109375" style="322" customWidth="1"/>
    <col min="6" max="6" width="11" style="322" customWidth="1"/>
    <col min="7" max="7" width="8.7109375" style="322" customWidth="1"/>
    <col min="8" max="8" width="12.5703125" style="322" customWidth="1"/>
    <col min="9" max="9" width="15.28515625" style="322" customWidth="1"/>
    <col min="10" max="10" width="15.7109375" style="322" customWidth="1"/>
    <col min="11" max="11" width="13.28515625" style="322" customWidth="1"/>
    <col min="12" max="12" width="11.42578125" style="322" customWidth="1"/>
    <col min="13" max="13" width="18.42578125" style="322" customWidth="1"/>
    <col min="14" max="16384" width="15.140625" style="322"/>
  </cols>
  <sheetData>
    <row r="1" spans="1:13" ht="24.95" customHeight="1" x14ac:dyDescent="0.3">
      <c r="A1" s="321"/>
      <c r="B1" s="619" t="s">
        <v>429</v>
      </c>
      <c r="C1" s="619"/>
      <c r="D1" s="619"/>
      <c r="E1" s="619"/>
      <c r="F1" s="619"/>
      <c r="G1" s="619"/>
      <c r="H1" s="619"/>
      <c r="I1" s="623"/>
      <c r="J1" s="618" t="s">
        <v>430</v>
      </c>
      <c r="K1" s="619"/>
      <c r="L1" s="619"/>
      <c r="M1" s="620"/>
    </row>
    <row r="2" spans="1:13" ht="24.95" customHeight="1" x14ac:dyDescent="0.3">
      <c r="A2" s="613" t="s">
        <v>431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5"/>
    </row>
    <row r="3" spans="1:13" ht="24.95" customHeight="1" x14ac:dyDescent="0.3">
      <c r="A3" s="323"/>
      <c r="B3" s="621" t="s">
        <v>432</v>
      </c>
      <c r="C3" s="621"/>
      <c r="D3" s="621"/>
      <c r="E3" s="622"/>
      <c r="F3" s="324" t="s">
        <v>433</v>
      </c>
      <c r="G3" s="324"/>
      <c r="H3" s="597" t="s">
        <v>434</v>
      </c>
      <c r="I3" s="606"/>
      <c r="J3" s="598"/>
      <c r="K3" s="319" t="s">
        <v>435</v>
      </c>
      <c r="L3" s="325"/>
      <c r="M3" s="326"/>
    </row>
    <row r="4" spans="1:13" ht="24.95" customHeight="1" x14ac:dyDescent="0.3">
      <c r="A4" s="608" t="s">
        <v>477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7"/>
    </row>
    <row r="5" spans="1:13" ht="24.95" customHeight="1" x14ac:dyDescent="0.3">
      <c r="A5" s="608" t="s">
        <v>436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7"/>
    </row>
    <row r="6" spans="1:13" ht="24.95" customHeight="1" x14ac:dyDescent="0.3">
      <c r="A6" s="626" t="s">
        <v>437</v>
      </c>
      <c r="B6" s="627"/>
      <c r="C6" s="631" t="s">
        <v>65</v>
      </c>
      <c r="D6" s="629"/>
      <c r="E6" s="629"/>
      <c r="F6" s="629"/>
      <c r="G6" s="630"/>
      <c r="H6" s="327" t="s">
        <v>438</v>
      </c>
      <c r="I6" s="328"/>
      <c r="J6" s="624">
        <v>1</v>
      </c>
      <c r="K6" s="624"/>
      <c r="L6" s="624"/>
      <c r="M6" s="625"/>
    </row>
    <row r="7" spans="1:13" ht="24.95" customHeight="1" x14ac:dyDescent="0.3">
      <c r="A7" s="626" t="s">
        <v>439</v>
      </c>
      <c r="B7" s="627"/>
      <c r="C7" s="631" t="s">
        <v>472</v>
      </c>
      <c r="D7" s="629"/>
      <c r="E7" s="629"/>
      <c r="F7" s="629"/>
      <c r="G7" s="630"/>
      <c r="H7" s="327" t="s">
        <v>440</v>
      </c>
      <c r="I7" s="328"/>
      <c r="J7" s="624">
        <v>1297</v>
      </c>
      <c r="K7" s="624"/>
      <c r="L7" s="624"/>
      <c r="M7" s="625"/>
    </row>
    <row r="8" spans="1:13" ht="24.95" customHeight="1" x14ac:dyDescent="0.3">
      <c r="A8" s="626" t="s">
        <v>441</v>
      </c>
      <c r="B8" s="627"/>
      <c r="C8" s="628">
        <v>41521</v>
      </c>
      <c r="D8" s="629"/>
      <c r="E8" s="629"/>
      <c r="F8" s="629"/>
      <c r="G8" s="630"/>
      <c r="H8" s="327" t="s">
        <v>442</v>
      </c>
      <c r="I8" s="328"/>
      <c r="J8" s="624">
        <v>6005374804</v>
      </c>
      <c r="K8" s="624"/>
      <c r="L8" s="624"/>
      <c r="M8" s="625"/>
    </row>
    <row r="9" spans="1:13" ht="24.95" customHeight="1" x14ac:dyDescent="0.3">
      <c r="A9" s="626" t="s">
        <v>443</v>
      </c>
      <c r="B9" s="627"/>
      <c r="C9" s="631" t="s">
        <v>202</v>
      </c>
      <c r="D9" s="629"/>
      <c r="E9" s="629"/>
      <c r="F9" s="629"/>
      <c r="G9" s="630"/>
      <c r="H9" s="632" t="s">
        <v>36</v>
      </c>
      <c r="I9" s="633"/>
      <c r="J9" s="624" t="s">
        <v>201</v>
      </c>
      <c r="K9" s="624"/>
      <c r="L9" s="624"/>
      <c r="M9" s="625"/>
    </row>
    <row r="10" spans="1:13" ht="24.95" customHeight="1" x14ac:dyDescent="0.3">
      <c r="A10" s="613" t="s">
        <v>444</v>
      </c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5"/>
    </row>
    <row r="11" spans="1:13" ht="24.95" customHeight="1" x14ac:dyDescent="0.3">
      <c r="A11" s="642" t="s">
        <v>445</v>
      </c>
      <c r="B11" s="614" t="s">
        <v>446</v>
      </c>
      <c r="C11" s="614"/>
      <c r="D11" s="614"/>
      <c r="E11" s="614"/>
      <c r="F11" s="614"/>
      <c r="G11" s="614"/>
      <c r="H11" s="614" t="s">
        <v>447</v>
      </c>
      <c r="I11" s="614"/>
      <c r="J11" s="614"/>
      <c r="K11" s="614"/>
      <c r="L11" s="614"/>
      <c r="M11" s="615"/>
    </row>
    <row r="12" spans="1:13" ht="66.75" customHeight="1" x14ac:dyDescent="0.3">
      <c r="A12" s="642"/>
      <c r="B12" s="329" t="s">
        <v>448</v>
      </c>
      <c r="C12" s="329" t="s">
        <v>449</v>
      </c>
      <c r="D12" s="329" t="s">
        <v>450</v>
      </c>
      <c r="E12" s="329" t="s">
        <v>502</v>
      </c>
      <c r="F12" s="329">
        <v>100</v>
      </c>
      <c r="G12" s="330" t="s">
        <v>29</v>
      </c>
      <c r="H12" s="329" t="s">
        <v>452</v>
      </c>
      <c r="I12" s="329" t="s">
        <v>449</v>
      </c>
      <c r="J12" s="329" t="s">
        <v>450</v>
      </c>
      <c r="K12" s="329" t="s">
        <v>453</v>
      </c>
      <c r="L12" s="329">
        <v>100</v>
      </c>
      <c r="M12" s="331" t="s">
        <v>29</v>
      </c>
    </row>
    <row r="13" spans="1:13" ht="30" customHeight="1" x14ac:dyDescent="0.3">
      <c r="A13" s="332" t="s">
        <v>5</v>
      </c>
      <c r="B13" s="333">
        <v>7.5</v>
      </c>
      <c r="C13" s="333" t="s">
        <v>286</v>
      </c>
      <c r="D13" s="333" t="s">
        <v>286</v>
      </c>
      <c r="E13" s="333" t="s">
        <v>297</v>
      </c>
      <c r="F13" s="334">
        <f t="shared" ref="F13" si="0">B13+C13+D13+E13</f>
        <v>93.5</v>
      </c>
      <c r="G13" s="335" t="str">
        <f t="shared" ref="G13" si="1">IF(F13&gt;=91,"A1",IF(F13&gt;=81,"A2",IF(F13&gt;=71,"B1",IF(F13&gt;=61,"B2",IF(F13&gt;=51,"C1",IF(F13&gt;=41,"C2",IF(F13&gt;=33,"D","E")))))))</f>
        <v>A1</v>
      </c>
      <c r="H13" s="336">
        <v>8.5</v>
      </c>
      <c r="I13" s="333" t="s">
        <v>286</v>
      </c>
      <c r="J13" s="333" t="s">
        <v>286</v>
      </c>
      <c r="K13" s="337">
        <v>79</v>
      </c>
      <c r="L13" s="334">
        <f t="shared" ref="L13:L16" si="2">H13+I13+J13+K13</f>
        <v>97.5</v>
      </c>
      <c r="M13" s="338" t="str">
        <f>IF(L13&gt;=91,"A1",IF(L13&gt;=81,"A2",IF(L13&gt;=71,"B1",IF(L13&gt;=61,"B2",IF(L13&gt;=51,"C1",IF(L13&gt;=41,"C2",IF(L13&gt;=33,"D","E")))))))</f>
        <v>A1</v>
      </c>
    </row>
    <row r="14" spans="1:13" ht="30" customHeight="1" x14ac:dyDescent="0.3">
      <c r="A14" s="332" t="s">
        <v>6</v>
      </c>
      <c r="B14" s="335">
        <v>8</v>
      </c>
      <c r="C14" s="339" t="s">
        <v>286</v>
      </c>
      <c r="D14" s="339" t="s">
        <v>286</v>
      </c>
      <c r="E14" s="335">
        <v>66.5</v>
      </c>
      <c r="F14" s="334">
        <f t="shared" ref="F14:F19" si="3">B14+C14+D14+E14</f>
        <v>84.5</v>
      </c>
      <c r="G14" s="335" t="str">
        <f t="shared" ref="G14:G16" si="4">IF(F14&gt;=91,"A1",IF(F14&gt;=81,"A2",IF(F14&gt;=71,"B1",IF(F14&gt;=61,"B2",IF(F14&gt;=51,"C1",IF(F14&gt;=41,"C2",IF(F14&gt;=33,"D","E")))))))</f>
        <v>A2</v>
      </c>
      <c r="H14" s="336">
        <v>9.25</v>
      </c>
      <c r="I14" s="339" t="s">
        <v>286</v>
      </c>
      <c r="J14" s="339" t="s">
        <v>286</v>
      </c>
      <c r="K14" s="337">
        <v>70.5</v>
      </c>
      <c r="L14" s="334">
        <f t="shared" si="2"/>
        <v>89.75</v>
      </c>
      <c r="M14" s="338" t="str">
        <f t="shared" ref="M14:M16" si="5">IF(L14&gt;=91,"A1",IF(L14&gt;=81,"A2",IF(L14&gt;=71,"B1",IF(L14&gt;=61,"B2",IF(L14&gt;=51,"C1",IF(L14&gt;=41,"C2",IF(L14&gt;=33,"D","E")))))))</f>
        <v>A2</v>
      </c>
    </row>
    <row r="15" spans="1:13" ht="30" customHeight="1" x14ac:dyDescent="0.3">
      <c r="A15" s="332" t="s">
        <v>454</v>
      </c>
      <c r="B15" s="340">
        <v>9.5</v>
      </c>
      <c r="C15" s="339" t="s">
        <v>286</v>
      </c>
      <c r="D15" s="339" t="s">
        <v>286</v>
      </c>
      <c r="E15" s="340">
        <v>60</v>
      </c>
      <c r="F15" s="334">
        <f t="shared" si="3"/>
        <v>79.5</v>
      </c>
      <c r="G15" s="335" t="str">
        <f t="shared" si="4"/>
        <v>B1</v>
      </c>
      <c r="H15" s="341">
        <v>9.75</v>
      </c>
      <c r="I15" s="339" t="s">
        <v>286</v>
      </c>
      <c r="J15" s="339" t="s">
        <v>286</v>
      </c>
      <c r="K15" s="337">
        <v>73</v>
      </c>
      <c r="L15" s="334">
        <f t="shared" si="2"/>
        <v>92.75</v>
      </c>
      <c r="M15" s="338" t="str">
        <f t="shared" si="5"/>
        <v>A1</v>
      </c>
    </row>
    <row r="16" spans="1:13" ht="30" customHeight="1" x14ac:dyDescent="0.3">
      <c r="A16" s="332" t="s">
        <v>8</v>
      </c>
      <c r="B16" s="335">
        <v>9.75</v>
      </c>
      <c r="C16" s="339" t="s">
        <v>286</v>
      </c>
      <c r="D16" s="339" t="s">
        <v>286</v>
      </c>
      <c r="E16" s="335">
        <v>73.5</v>
      </c>
      <c r="F16" s="334">
        <f t="shared" si="3"/>
        <v>93.25</v>
      </c>
      <c r="G16" s="335" t="str">
        <f t="shared" si="4"/>
        <v>A1</v>
      </c>
      <c r="H16" s="336">
        <v>9.25</v>
      </c>
      <c r="I16" s="339" t="s">
        <v>286</v>
      </c>
      <c r="J16" s="339" t="s">
        <v>286</v>
      </c>
      <c r="K16" s="337">
        <v>80</v>
      </c>
      <c r="L16" s="334">
        <f t="shared" si="2"/>
        <v>99.25</v>
      </c>
      <c r="M16" s="338" t="str">
        <f t="shared" si="5"/>
        <v>A1</v>
      </c>
    </row>
    <row r="17" spans="1:13" ht="30" customHeight="1" x14ac:dyDescent="0.3">
      <c r="A17" s="332" t="s">
        <v>481</v>
      </c>
      <c r="B17" s="341"/>
      <c r="C17" s="341"/>
      <c r="D17" s="341"/>
      <c r="E17" s="340">
        <v>48.5</v>
      </c>
      <c r="F17" s="334">
        <f t="shared" si="3"/>
        <v>48.5</v>
      </c>
      <c r="G17" s="335"/>
      <c r="H17" s="341"/>
      <c r="I17" s="341"/>
      <c r="J17" s="341"/>
      <c r="K17" s="337">
        <v>49</v>
      </c>
      <c r="L17" s="342"/>
      <c r="M17" s="338"/>
    </row>
    <row r="18" spans="1:13" ht="30" customHeight="1" x14ac:dyDescent="0.3">
      <c r="A18" s="332" t="s">
        <v>482</v>
      </c>
      <c r="B18" s="341"/>
      <c r="C18" s="341"/>
      <c r="D18" s="341"/>
      <c r="E18" s="343">
        <v>48</v>
      </c>
      <c r="F18" s="334">
        <f t="shared" si="3"/>
        <v>48</v>
      </c>
      <c r="G18" s="335"/>
      <c r="H18" s="341"/>
      <c r="I18" s="341"/>
      <c r="J18" s="341"/>
      <c r="K18" s="343">
        <v>49</v>
      </c>
      <c r="L18" s="342">
        <f t="shared" ref="L18" si="6">SUM(H18:K18)</f>
        <v>49</v>
      </c>
      <c r="M18" s="338"/>
    </row>
    <row r="19" spans="1:13" ht="30" customHeight="1" x14ac:dyDescent="0.3">
      <c r="A19" s="332" t="s">
        <v>483</v>
      </c>
      <c r="B19" s="341"/>
      <c r="C19" s="341"/>
      <c r="D19" s="341"/>
      <c r="E19" s="341">
        <v>48</v>
      </c>
      <c r="F19" s="334">
        <f t="shared" si="3"/>
        <v>48</v>
      </c>
      <c r="G19" s="335"/>
      <c r="H19" s="341"/>
      <c r="I19" s="341"/>
      <c r="J19" s="341"/>
      <c r="K19" s="341">
        <v>49</v>
      </c>
      <c r="L19" s="342"/>
      <c r="M19" s="338"/>
    </row>
    <row r="20" spans="1:13" ht="67.5" customHeight="1" x14ac:dyDescent="0.3">
      <c r="A20" s="332" t="s">
        <v>455</v>
      </c>
      <c r="B20" s="325"/>
      <c r="C20" s="344" t="s">
        <v>456</v>
      </c>
      <c r="D20" s="345">
        <f>(F13+F14+F15+F16+E17)</f>
        <v>399.25</v>
      </c>
      <c r="E20" s="346"/>
      <c r="F20" s="344" t="s">
        <v>457</v>
      </c>
      <c r="G20" s="345">
        <f>(D20/450)*100</f>
        <v>88.722222222222229</v>
      </c>
      <c r="H20" s="346"/>
      <c r="I20" s="347"/>
      <c r="J20" s="635" t="s">
        <v>458</v>
      </c>
      <c r="K20" s="635"/>
      <c r="L20" s="611" t="str">
        <f>IF(G20&gt;=91,"A1",IF(G20&gt;=81,"A2",IF(G20&gt;=71,"B1",IF(G20&gt;=61,"B2",IF(G20&gt;=51,"C1",IF(G20&gt;=41,"C2",IF(G20&gt;=33,"D","E")))))))</f>
        <v>A2</v>
      </c>
      <c r="M20" s="612" t="str">
        <f t="shared" ref="M20:M21" si="7">IF(K20&gt;=91,"A1",IF(K20&gt;=81,"A2",IF(K20&gt;=71,"B1",IF(K20&gt;=61,"B2",IF(K20&gt;=51,"C1",IF(K20&gt;=41,"C2",IF(K20&gt;=33,"D","E")))))))</f>
        <v>E</v>
      </c>
    </row>
    <row r="21" spans="1:13" ht="65.25" customHeight="1" x14ac:dyDescent="0.3">
      <c r="A21" s="348" t="s">
        <v>459</v>
      </c>
      <c r="B21" s="325"/>
      <c r="C21" s="344" t="s">
        <v>460</v>
      </c>
      <c r="D21" s="345">
        <f>(L13+L14+L15+L16+K17)</f>
        <v>428.25</v>
      </c>
      <c r="E21" s="346"/>
      <c r="F21" s="344" t="s">
        <v>461</v>
      </c>
      <c r="G21" s="345">
        <f>D21/450*100</f>
        <v>95.166666666666671</v>
      </c>
      <c r="H21" s="346"/>
      <c r="I21" s="347"/>
      <c r="J21" s="635" t="s">
        <v>462</v>
      </c>
      <c r="K21" s="635"/>
      <c r="L21" s="611" t="str">
        <f>IF(G21&gt;=91,"A1",IF(G21&gt;=81,"A2",IF(G21&gt;=71,"B1",IF(G21&gt;=61,"B2",IF(G21&gt;=51,"C1",IF(G21&gt;=41,"C2",IF(G21&gt;=33,"D","E")))))))</f>
        <v>A1</v>
      </c>
      <c r="M21" s="612" t="str">
        <f t="shared" si="7"/>
        <v>E</v>
      </c>
    </row>
    <row r="22" spans="1:13" ht="39" customHeight="1" x14ac:dyDescent="0.3">
      <c r="A22" s="349" t="s">
        <v>463</v>
      </c>
      <c r="B22" s="350"/>
      <c r="C22" s="638">
        <v>827.5</v>
      </c>
      <c r="D22" s="639"/>
      <c r="E22" s="640"/>
      <c r="F22" s="350" t="s">
        <v>464</v>
      </c>
      <c r="G22" s="350"/>
      <c r="H22" s="350"/>
      <c r="I22" s="320">
        <f>(C22/900)*100</f>
        <v>91.944444444444443</v>
      </c>
      <c r="J22" s="636" t="s">
        <v>465</v>
      </c>
      <c r="K22" s="641"/>
      <c r="L22" s="636" t="str">
        <f>IF(I22&gt;=91,"A1",IF(I22&gt;=81,"A2",IF(I22&gt;=71,"B1",IF(I22&gt;=61,"B2",IF(I22&gt;=51,"C1",IF(I22&gt;=41,"C2",IF(I22&gt;=33,"D","E")))))))</f>
        <v>A1</v>
      </c>
      <c r="M22" s="637"/>
    </row>
    <row r="23" spans="1:13" ht="24.95" customHeight="1" x14ac:dyDescent="0.3">
      <c r="A23" s="634" t="s">
        <v>250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5"/>
    </row>
    <row r="24" spans="1:13" ht="24.95" customHeight="1" x14ac:dyDescent="0.3">
      <c r="A24" s="613" t="s">
        <v>251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5"/>
    </row>
    <row r="25" spans="1:13" ht="24.95" customHeight="1" x14ac:dyDescent="0.3">
      <c r="A25" s="613" t="s">
        <v>252</v>
      </c>
      <c r="B25" s="614"/>
      <c r="C25" s="614"/>
      <c r="D25" s="614"/>
      <c r="E25" s="614"/>
      <c r="F25" s="614" t="s">
        <v>253</v>
      </c>
      <c r="G25" s="614"/>
      <c r="H25" s="614"/>
      <c r="I25" s="614"/>
      <c r="J25" s="614"/>
      <c r="K25" s="614" t="s">
        <v>466</v>
      </c>
      <c r="L25" s="614"/>
      <c r="M25" s="615"/>
    </row>
    <row r="26" spans="1:13" ht="24.95" customHeight="1" x14ac:dyDescent="0.3">
      <c r="A26" s="632" t="s">
        <v>254</v>
      </c>
      <c r="B26" s="633"/>
      <c r="C26" s="633"/>
      <c r="D26" s="633"/>
      <c r="E26" s="633"/>
      <c r="F26" s="611" t="s">
        <v>270</v>
      </c>
      <c r="G26" s="611"/>
      <c r="H26" s="611"/>
      <c r="I26" s="611"/>
      <c r="J26" s="611"/>
      <c r="K26" s="611" t="s">
        <v>270</v>
      </c>
      <c r="L26" s="611"/>
      <c r="M26" s="612"/>
    </row>
    <row r="27" spans="1:13" ht="24.95" customHeight="1" x14ac:dyDescent="0.3">
      <c r="A27" s="613" t="s">
        <v>255</v>
      </c>
      <c r="B27" s="614"/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5"/>
    </row>
    <row r="28" spans="1:13" ht="24.95" customHeight="1" x14ac:dyDescent="0.3">
      <c r="A28" s="613" t="s">
        <v>252</v>
      </c>
      <c r="B28" s="614"/>
      <c r="C28" s="614"/>
      <c r="D28" s="614"/>
      <c r="E28" s="614"/>
      <c r="F28" s="614" t="s">
        <v>253</v>
      </c>
      <c r="G28" s="614"/>
      <c r="H28" s="614"/>
      <c r="I28" s="614"/>
      <c r="J28" s="614"/>
      <c r="K28" s="614" t="s">
        <v>466</v>
      </c>
      <c r="L28" s="614"/>
      <c r="M28" s="615"/>
    </row>
    <row r="29" spans="1:13" ht="24.95" customHeight="1" x14ac:dyDescent="0.3">
      <c r="A29" s="626" t="s">
        <v>256</v>
      </c>
      <c r="B29" s="627"/>
      <c r="C29" s="627"/>
      <c r="D29" s="627"/>
      <c r="E29" s="627"/>
      <c r="F29" s="611" t="s">
        <v>270</v>
      </c>
      <c r="G29" s="611"/>
      <c r="H29" s="611"/>
      <c r="I29" s="611"/>
      <c r="J29" s="611"/>
      <c r="K29" s="611" t="s">
        <v>270</v>
      </c>
      <c r="L29" s="611"/>
      <c r="M29" s="612"/>
    </row>
    <row r="30" spans="1:13" ht="24.95" customHeight="1" x14ac:dyDescent="0.3">
      <c r="A30" s="626" t="s">
        <v>257</v>
      </c>
      <c r="B30" s="627"/>
      <c r="C30" s="627"/>
      <c r="D30" s="627"/>
      <c r="E30" s="627"/>
      <c r="F30" s="611" t="s">
        <v>270</v>
      </c>
      <c r="G30" s="611"/>
      <c r="H30" s="611"/>
      <c r="I30" s="611"/>
      <c r="J30" s="611"/>
      <c r="K30" s="611" t="s">
        <v>270</v>
      </c>
      <c r="L30" s="611"/>
      <c r="M30" s="612"/>
    </row>
    <row r="31" spans="1:13" ht="24.95" customHeight="1" x14ac:dyDescent="0.3">
      <c r="A31" s="643" t="s">
        <v>478</v>
      </c>
      <c r="B31" s="644"/>
      <c r="C31" s="644"/>
      <c r="D31" s="644"/>
      <c r="E31" s="645"/>
      <c r="F31" s="611" t="s">
        <v>270</v>
      </c>
      <c r="G31" s="611"/>
      <c r="H31" s="611"/>
      <c r="I31" s="611"/>
      <c r="J31" s="611"/>
      <c r="K31" s="611" t="s">
        <v>270</v>
      </c>
      <c r="L31" s="611"/>
      <c r="M31" s="612"/>
    </row>
    <row r="32" spans="1:13" ht="24.95" customHeight="1" x14ac:dyDescent="0.3">
      <c r="A32" s="643" t="s">
        <v>259</v>
      </c>
      <c r="B32" s="644"/>
      <c r="C32" s="644"/>
      <c r="D32" s="644"/>
      <c r="E32" s="645"/>
      <c r="F32" s="611" t="s">
        <v>270</v>
      </c>
      <c r="G32" s="611"/>
      <c r="H32" s="611"/>
      <c r="I32" s="611"/>
      <c r="J32" s="611"/>
      <c r="K32" s="611" t="s">
        <v>270</v>
      </c>
      <c r="L32" s="611"/>
      <c r="M32" s="612"/>
    </row>
    <row r="33" spans="1:13" ht="24.95" customHeight="1" x14ac:dyDescent="0.3">
      <c r="A33" s="613" t="s">
        <v>260</v>
      </c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5"/>
    </row>
    <row r="34" spans="1:13" ht="24.95" customHeight="1" x14ac:dyDescent="0.3">
      <c r="A34" s="613" t="s">
        <v>252</v>
      </c>
      <c r="B34" s="614"/>
      <c r="C34" s="614"/>
      <c r="D34" s="614"/>
      <c r="E34" s="614"/>
      <c r="F34" s="614" t="s">
        <v>253</v>
      </c>
      <c r="G34" s="614"/>
      <c r="H34" s="614"/>
      <c r="I34" s="614"/>
      <c r="J34" s="614"/>
      <c r="K34" s="614" t="s">
        <v>466</v>
      </c>
      <c r="L34" s="614"/>
      <c r="M34" s="615"/>
    </row>
    <row r="35" spans="1:13" ht="24.95" customHeight="1" x14ac:dyDescent="0.3">
      <c r="A35" s="632" t="s">
        <v>261</v>
      </c>
      <c r="B35" s="633"/>
      <c r="C35" s="633"/>
      <c r="D35" s="633"/>
      <c r="E35" s="633"/>
      <c r="F35" s="633"/>
      <c r="G35" s="611" t="s">
        <v>489</v>
      </c>
      <c r="H35" s="611"/>
      <c r="I35" s="611"/>
      <c r="J35" s="611"/>
      <c r="K35" s="611"/>
      <c r="L35" s="611"/>
      <c r="M35" s="612"/>
    </row>
    <row r="36" spans="1:13" ht="24.95" customHeight="1" x14ac:dyDescent="0.3">
      <c r="A36" s="332" t="s">
        <v>467</v>
      </c>
      <c r="B36" s="599" t="s">
        <v>244</v>
      </c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1"/>
    </row>
    <row r="37" spans="1:13" ht="24.95" customHeight="1" x14ac:dyDescent="0.3">
      <c r="A37" s="332" t="s">
        <v>48</v>
      </c>
      <c r="B37" s="599" t="s">
        <v>470</v>
      </c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1"/>
    </row>
    <row r="38" spans="1:13" ht="24.95" customHeight="1" x14ac:dyDescent="0.3">
      <c r="A38" s="613" t="s">
        <v>468</v>
      </c>
      <c r="B38" s="614"/>
      <c r="C38" s="614"/>
      <c r="D38" s="611" t="s">
        <v>471</v>
      </c>
      <c r="E38" s="611"/>
      <c r="F38" s="611"/>
      <c r="G38" s="611"/>
      <c r="H38" s="611"/>
      <c r="I38" s="611"/>
      <c r="J38" s="614" t="s">
        <v>469</v>
      </c>
      <c r="K38" s="614"/>
      <c r="L38" s="614"/>
      <c r="M38" s="615"/>
    </row>
    <row r="39" spans="1:13" ht="24.95" customHeight="1" x14ac:dyDescent="0.3">
      <c r="A39" s="613"/>
      <c r="B39" s="614"/>
      <c r="C39" s="614"/>
      <c r="D39" s="611"/>
      <c r="E39" s="611"/>
      <c r="F39" s="611"/>
      <c r="G39" s="611"/>
      <c r="H39" s="611"/>
      <c r="I39" s="611"/>
      <c r="J39" s="614"/>
      <c r="K39" s="614"/>
      <c r="L39" s="614"/>
      <c r="M39" s="615"/>
    </row>
    <row r="40" spans="1:13" ht="24.95" customHeight="1" x14ac:dyDescent="0.3">
      <c r="A40" s="613"/>
      <c r="B40" s="614"/>
      <c r="C40" s="614"/>
      <c r="D40" s="611"/>
      <c r="E40" s="611"/>
      <c r="F40" s="611"/>
      <c r="G40" s="611"/>
      <c r="H40" s="611"/>
      <c r="I40" s="611"/>
      <c r="J40" s="614"/>
      <c r="K40" s="614"/>
      <c r="L40" s="614"/>
      <c r="M40" s="615"/>
    </row>
    <row r="41" spans="1:13" ht="24.95" customHeight="1" x14ac:dyDescent="0.3">
      <c r="A41" s="613"/>
      <c r="B41" s="614"/>
      <c r="C41" s="614"/>
      <c r="D41" s="611"/>
      <c r="E41" s="611"/>
      <c r="F41" s="611"/>
      <c r="G41" s="611"/>
      <c r="H41" s="611"/>
      <c r="I41" s="611"/>
      <c r="J41" s="614"/>
      <c r="K41" s="614"/>
      <c r="L41" s="614"/>
      <c r="M41" s="615"/>
    </row>
    <row r="42" spans="1:13" ht="24.95" customHeight="1" x14ac:dyDescent="0.3">
      <c r="A42" s="613" t="s">
        <v>262</v>
      </c>
      <c r="B42" s="614"/>
      <c r="C42" s="614"/>
      <c r="D42" s="614"/>
      <c r="E42" s="614"/>
      <c r="F42" s="614"/>
      <c r="G42" s="614"/>
      <c r="H42" s="597" t="s">
        <v>263</v>
      </c>
      <c r="I42" s="606"/>
      <c r="J42" s="606"/>
      <c r="K42" s="606"/>
      <c r="L42" s="606"/>
      <c r="M42" s="607"/>
    </row>
    <row r="43" spans="1:13" ht="24.95" customHeight="1" x14ac:dyDescent="0.3">
      <c r="A43" s="351" t="s">
        <v>264</v>
      </c>
      <c r="B43" s="614" t="s">
        <v>11</v>
      </c>
      <c r="C43" s="614"/>
      <c r="D43" s="347" t="s">
        <v>264</v>
      </c>
      <c r="E43" s="346"/>
      <c r="F43" s="614" t="s">
        <v>11</v>
      </c>
      <c r="G43" s="614"/>
      <c r="H43" s="352"/>
      <c r="I43" s="352"/>
      <c r="J43" s="353" t="s">
        <v>265</v>
      </c>
      <c r="K43" s="352"/>
      <c r="L43" s="352" t="s">
        <v>11</v>
      </c>
      <c r="M43" s="354"/>
    </row>
    <row r="44" spans="1:13" ht="24.95" customHeight="1" x14ac:dyDescent="0.3">
      <c r="A44" s="351" t="s">
        <v>266</v>
      </c>
      <c r="B44" s="614" t="s">
        <v>267</v>
      </c>
      <c r="C44" s="614"/>
      <c r="D44" s="614" t="s">
        <v>268</v>
      </c>
      <c r="E44" s="614"/>
      <c r="F44" s="614" t="s">
        <v>269</v>
      </c>
      <c r="G44" s="614"/>
      <c r="H44" s="352"/>
      <c r="I44" s="352"/>
      <c r="J44" s="597">
        <v>3</v>
      </c>
      <c r="K44" s="598"/>
      <c r="L44" s="346" t="s">
        <v>270</v>
      </c>
      <c r="M44" s="354"/>
    </row>
    <row r="45" spans="1:13" ht="24.95" customHeight="1" x14ac:dyDescent="0.3">
      <c r="A45" s="351" t="s">
        <v>271</v>
      </c>
      <c r="B45" s="614" t="s">
        <v>272</v>
      </c>
      <c r="C45" s="614"/>
      <c r="D45" s="614" t="s">
        <v>273</v>
      </c>
      <c r="E45" s="614"/>
      <c r="F45" s="614" t="s">
        <v>274</v>
      </c>
      <c r="G45" s="614"/>
      <c r="H45" s="352"/>
      <c r="I45" s="352"/>
      <c r="J45" s="597">
        <v>2</v>
      </c>
      <c r="K45" s="598"/>
      <c r="L45" s="346" t="s">
        <v>275</v>
      </c>
      <c r="M45" s="354"/>
    </row>
    <row r="46" spans="1:13" ht="24.95" customHeight="1" x14ac:dyDescent="0.3">
      <c r="A46" s="351" t="s">
        <v>276</v>
      </c>
      <c r="B46" s="614" t="s">
        <v>277</v>
      </c>
      <c r="C46" s="614"/>
      <c r="D46" s="614" t="s">
        <v>278</v>
      </c>
      <c r="E46" s="614"/>
      <c r="F46" s="614" t="s">
        <v>279</v>
      </c>
      <c r="G46" s="614"/>
      <c r="H46" s="352"/>
      <c r="I46" s="352"/>
      <c r="J46" s="597">
        <v>1</v>
      </c>
      <c r="K46" s="598"/>
      <c r="L46" s="346" t="s">
        <v>280</v>
      </c>
      <c r="M46" s="354"/>
    </row>
    <row r="47" spans="1:13" ht="24.95" customHeight="1" thickBot="1" x14ac:dyDescent="0.35">
      <c r="A47" s="355" t="s">
        <v>281</v>
      </c>
      <c r="B47" s="616" t="s">
        <v>282</v>
      </c>
      <c r="C47" s="616"/>
      <c r="D47" s="617" t="s">
        <v>283</v>
      </c>
      <c r="E47" s="617"/>
      <c r="F47" s="617" t="s">
        <v>284</v>
      </c>
      <c r="G47" s="617"/>
      <c r="H47" s="356"/>
      <c r="I47" s="356"/>
      <c r="J47" s="356"/>
      <c r="K47" s="356"/>
      <c r="L47" s="356"/>
      <c r="M47" s="357"/>
    </row>
    <row r="48" spans="1:13" ht="24.95" customHeight="1" thickBot="1" x14ac:dyDescent="0.35">
      <c r="A48" s="358"/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60"/>
    </row>
    <row r="49" spans="1:13" ht="24.95" customHeight="1" x14ac:dyDescent="0.3">
      <c r="A49" s="321"/>
      <c r="B49" s="619" t="s">
        <v>429</v>
      </c>
      <c r="C49" s="619"/>
      <c r="D49" s="619"/>
      <c r="E49" s="619"/>
      <c r="F49" s="619"/>
      <c r="G49" s="619"/>
      <c r="H49" s="619"/>
      <c r="I49" s="623"/>
      <c r="J49" s="618" t="s">
        <v>430</v>
      </c>
      <c r="K49" s="619"/>
      <c r="L49" s="619"/>
      <c r="M49" s="620"/>
    </row>
    <row r="50" spans="1:13" ht="24.95" customHeight="1" x14ac:dyDescent="0.3">
      <c r="A50" s="613" t="s">
        <v>431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5"/>
    </row>
    <row r="51" spans="1:13" ht="24.95" customHeight="1" x14ac:dyDescent="0.3">
      <c r="A51" s="323"/>
      <c r="B51" s="621" t="s">
        <v>432</v>
      </c>
      <c r="C51" s="621"/>
      <c r="D51" s="621"/>
      <c r="E51" s="622"/>
      <c r="F51" s="324" t="s">
        <v>433</v>
      </c>
      <c r="G51" s="324"/>
      <c r="H51" s="597" t="s">
        <v>434</v>
      </c>
      <c r="I51" s="606"/>
      <c r="J51" s="598"/>
      <c r="K51" s="319" t="s">
        <v>435</v>
      </c>
      <c r="L51" s="325"/>
      <c r="M51" s="326"/>
    </row>
    <row r="52" spans="1:13" ht="24.95" customHeight="1" x14ac:dyDescent="0.3">
      <c r="A52" s="608" t="s">
        <v>477</v>
      </c>
      <c r="B52" s="60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7"/>
    </row>
    <row r="53" spans="1:13" ht="24.95" customHeight="1" x14ac:dyDescent="0.3">
      <c r="A53" s="608" t="s">
        <v>436</v>
      </c>
      <c r="B53" s="606"/>
      <c r="C53" s="606"/>
      <c r="D53" s="606"/>
      <c r="E53" s="606"/>
      <c r="F53" s="606"/>
      <c r="G53" s="606"/>
      <c r="H53" s="606"/>
      <c r="I53" s="606"/>
      <c r="J53" s="606"/>
      <c r="K53" s="606"/>
      <c r="L53" s="606"/>
      <c r="M53" s="607"/>
    </row>
    <row r="54" spans="1:13" ht="24.95" customHeight="1" x14ac:dyDescent="0.3">
      <c r="A54" s="626" t="s">
        <v>437</v>
      </c>
      <c r="B54" s="627"/>
      <c r="C54" s="631" t="s">
        <v>75</v>
      </c>
      <c r="D54" s="629"/>
      <c r="E54" s="629"/>
      <c r="F54" s="629"/>
      <c r="G54" s="630"/>
      <c r="H54" s="327" t="s">
        <v>438</v>
      </c>
      <c r="I54" s="328"/>
      <c r="J54" s="624">
        <v>2</v>
      </c>
      <c r="K54" s="624"/>
      <c r="L54" s="624"/>
      <c r="M54" s="625"/>
    </row>
    <row r="55" spans="1:13" ht="24.95" customHeight="1" x14ac:dyDescent="0.3">
      <c r="A55" s="626" t="s">
        <v>439</v>
      </c>
      <c r="B55" s="627"/>
      <c r="C55" s="631" t="s">
        <v>472</v>
      </c>
      <c r="D55" s="629"/>
      <c r="E55" s="629"/>
      <c r="F55" s="629"/>
      <c r="G55" s="630"/>
      <c r="H55" s="327" t="s">
        <v>440</v>
      </c>
      <c r="I55" s="328"/>
      <c r="J55" s="624">
        <v>1328</v>
      </c>
      <c r="K55" s="624"/>
      <c r="L55" s="624"/>
      <c r="M55" s="625"/>
    </row>
    <row r="56" spans="1:13" ht="24.95" customHeight="1" x14ac:dyDescent="0.3">
      <c r="A56" s="626" t="s">
        <v>441</v>
      </c>
      <c r="B56" s="627"/>
      <c r="C56" s="628">
        <v>41853</v>
      </c>
      <c r="D56" s="629"/>
      <c r="E56" s="629"/>
      <c r="F56" s="629"/>
      <c r="G56" s="630"/>
      <c r="H56" s="327" t="s">
        <v>442</v>
      </c>
      <c r="I56" s="328"/>
      <c r="J56" s="624">
        <v>9797481220</v>
      </c>
      <c r="K56" s="624"/>
      <c r="L56" s="624"/>
      <c r="M56" s="625"/>
    </row>
    <row r="57" spans="1:13" ht="24.95" customHeight="1" x14ac:dyDescent="0.3">
      <c r="A57" s="626" t="s">
        <v>443</v>
      </c>
      <c r="B57" s="627"/>
      <c r="C57" s="631" t="s">
        <v>204</v>
      </c>
      <c r="D57" s="629"/>
      <c r="E57" s="629"/>
      <c r="F57" s="629"/>
      <c r="G57" s="630"/>
      <c r="H57" s="632" t="s">
        <v>36</v>
      </c>
      <c r="I57" s="633"/>
      <c r="J57" s="624" t="s">
        <v>203</v>
      </c>
      <c r="K57" s="624"/>
      <c r="L57" s="624"/>
      <c r="M57" s="625"/>
    </row>
    <row r="58" spans="1:13" ht="24.95" customHeight="1" x14ac:dyDescent="0.3">
      <c r="A58" s="613" t="s">
        <v>444</v>
      </c>
      <c r="B58" s="614"/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5"/>
    </row>
    <row r="59" spans="1:13" ht="24.95" customHeight="1" x14ac:dyDescent="0.3">
      <c r="A59" s="642" t="s">
        <v>445</v>
      </c>
      <c r="B59" s="614" t="s">
        <v>446</v>
      </c>
      <c r="C59" s="614"/>
      <c r="D59" s="614"/>
      <c r="E59" s="614"/>
      <c r="F59" s="614"/>
      <c r="G59" s="614"/>
      <c r="H59" s="614" t="s">
        <v>447</v>
      </c>
      <c r="I59" s="614"/>
      <c r="J59" s="614"/>
      <c r="K59" s="614"/>
      <c r="L59" s="614"/>
      <c r="M59" s="615"/>
    </row>
    <row r="60" spans="1:13" ht="52.5" customHeight="1" x14ac:dyDescent="0.3">
      <c r="A60" s="642"/>
      <c r="B60" s="329" t="s">
        <v>448</v>
      </c>
      <c r="C60" s="329" t="s">
        <v>449</v>
      </c>
      <c r="D60" s="329" t="s">
        <v>450</v>
      </c>
      <c r="E60" s="329" t="s">
        <v>503</v>
      </c>
      <c r="F60" s="329">
        <v>100</v>
      </c>
      <c r="G60" s="330" t="s">
        <v>29</v>
      </c>
      <c r="H60" s="329" t="s">
        <v>452</v>
      </c>
      <c r="I60" s="329" t="s">
        <v>449</v>
      </c>
      <c r="J60" s="329" t="s">
        <v>450</v>
      </c>
      <c r="K60" s="329" t="s">
        <v>453</v>
      </c>
      <c r="L60" s="329">
        <v>100</v>
      </c>
      <c r="M60" s="331" t="s">
        <v>29</v>
      </c>
    </row>
    <row r="61" spans="1:13" ht="24.95" customHeight="1" x14ac:dyDescent="0.3">
      <c r="A61" s="332" t="s">
        <v>5</v>
      </c>
      <c r="B61" s="333">
        <v>7</v>
      </c>
      <c r="C61" s="333" t="s">
        <v>287</v>
      </c>
      <c r="D61" s="333" t="s">
        <v>287</v>
      </c>
      <c r="E61" s="333" t="s">
        <v>298</v>
      </c>
      <c r="F61" s="334">
        <f t="shared" ref="F61:F64" si="8">B61+C61+D61+E61</f>
        <v>62</v>
      </c>
      <c r="G61" s="335" t="str">
        <f t="shared" ref="G61:G64" si="9">IF(F61&gt;=91,"A1",IF(F61&gt;=81,"A2",IF(F61&gt;=71,"B1",IF(F61&gt;=61,"B2",IF(F61&gt;=51,"C1",IF(F61&gt;=41,"C2",IF(F61&gt;=33,"D","E")))))))</f>
        <v>B2</v>
      </c>
      <c r="H61" s="336">
        <v>8.5</v>
      </c>
      <c r="I61" s="333" t="s">
        <v>288</v>
      </c>
      <c r="J61" s="333" t="s">
        <v>288</v>
      </c>
      <c r="K61" s="337">
        <v>59.5</v>
      </c>
      <c r="L61" s="334">
        <f t="shared" ref="L61:L64" si="10">H61+I61+J61+K61</f>
        <v>77</v>
      </c>
      <c r="M61" s="338" t="str">
        <f t="shared" ref="M61:M64" si="11">IF(L61&gt;=91,"A1",IF(L61&gt;=81,"A2",IF(L61&gt;=71,"B1",IF(L61&gt;=61,"B2",IF(L61&gt;=51,"C1",IF(L61&gt;=41,"C2",IF(L61&gt;=33,"D","E")))))))</f>
        <v>B1</v>
      </c>
    </row>
    <row r="62" spans="1:13" ht="24.95" customHeight="1" x14ac:dyDescent="0.3">
      <c r="A62" s="332" t="s">
        <v>6</v>
      </c>
      <c r="B62" s="335">
        <v>9.75</v>
      </c>
      <c r="C62" s="339" t="s">
        <v>287</v>
      </c>
      <c r="D62" s="339" t="s">
        <v>288</v>
      </c>
      <c r="E62" s="335">
        <v>57</v>
      </c>
      <c r="F62" s="334">
        <f t="shared" si="8"/>
        <v>75.25</v>
      </c>
      <c r="G62" s="335" t="str">
        <f t="shared" si="9"/>
        <v>B1</v>
      </c>
      <c r="H62" s="336">
        <v>8.75</v>
      </c>
      <c r="I62" s="339" t="s">
        <v>288</v>
      </c>
      <c r="J62" s="339" t="s">
        <v>288</v>
      </c>
      <c r="K62" s="337">
        <v>59</v>
      </c>
      <c r="L62" s="334">
        <f t="shared" si="10"/>
        <v>76.75</v>
      </c>
      <c r="M62" s="338" t="str">
        <f t="shared" si="11"/>
        <v>B1</v>
      </c>
    </row>
    <row r="63" spans="1:13" ht="24.95" customHeight="1" x14ac:dyDescent="0.3">
      <c r="A63" s="332" t="s">
        <v>454</v>
      </c>
      <c r="B63" s="340">
        <v>10</v>
      </c>
      <c r="C63" s="339" t="s">
        <v>287</v>
      </c>
      <c r="D63" s="339" t="s">
        <v>286</v>
      </c>
      <c r="E63" s="340">
        <v>46.5</v>
      </c>
      <c r="F63" s="334">
        <f t="shared" si="8"/>
        <v>65.5</v>
      </c>
      <c r="G63" s="335" t="str">
        <f t="shared" si="9"/>
        <v>B2</v>
      </c>
      <c r="H63" s="341">
        <v>6.25</v>
      </c>
      <c r="I63" s="339" t="s">
        <v>288</v>
      </c>
      <c r="J63" s="339" t="s">
        <v>288</v>
      </c>
      <c r="K63" s="337">
        <v>58.5</v>
      </c>
      <c r="L63" s="334">
        <f t="shared" si="10"/>
        <v>73.75</v>
      </c>
      <c r="M63" s="338" t="str">
        <f t="shared" si="11"/>
        <v>B1</v>
      </c>
    </row>
    <row r="64" spans="1:13" ht="24.95" customHeight="1" x14ac:dyDescent="0.3">
      <c r="A64" s="332" t="s">
        <v>8</v>
      </c>
      <c r="B64" s="335">
        <v>7</v>
      </c>
      <c r="C64" s="339" t="s">
        <v>287</v>
      </c>
      <c r="D64" s="339" t="s">
        <v>288</v>
      </c>
      <c r="E64" s="335">
        <v>50.5</v>
      </c>
      <c r="F64" s="334">
        <f t="shared" si="8"/>
        <v>66</v>
      </c>
      <c r="G64" s="335" t="str">
        <f t="shared" si="9"/>
        <v>B2</v>
      </c>
      <c r="H64" s="336">
        <v>7</v>
      </c>
      <c r="I64" s="339" t="s">
        <v>287</v>
      </c>
      <c r="J64" s="339" t="s">
        <v>287</v>
      </c>
      <c r="K64" s="337">
        <v>66</v>
      </c>
      <c r="L64" s="334">
        <f t="shared" si="10"/>
        <v>81</v>
      </c>
      <c r="M64" s="338" t="str">
        <f t="shared" si="11"/>
        <v>A2</v>
      </c>
    </row>
    <row r="65" spans="1:13" ht="24.95" customHeight="1" x14ac:dyDescent="0.3">
      <c r="A65" s="332" t="s">
        <v>481</v>
      </c>
      <c r="B65" s="341"/>
      <c r="C65" s="341"/>
      <c r="D65" s="341"/>
      <c r="E65" s="340">
        <v>28</v>
      </c>
      <c r="F65" s="334"/>
      <c r="G65" s="335"/>
      <c r="H65" s="341"/>
      <c r="I65" s="341"/>
      <c r="J65" s="341"/>
      <c r="K65" s="337">
        <v>37</v>
      </c>
      <c r="L65" s="342"/>
      <c r="M65" s="338"/>
    </row>
    <row r="66" spans="1:13" ht="24.95" customHeight="1" x14ac:dyDescent="0.3">
      <c r="A66" s="332" t="s">
        <v>482</v>
      </c>
      <c r="B66" s="341"/>
      <c r="C66" s="341"/>
      <c r="D66" s="341"/>
      <c r="E66" s="343">
        <v>34.5</v>
      </c>
      <c r="F66" s="334"/>
      <c r="G66" s="335"/>
      <c r="H66" s="341"/>
      <c r="I66" s="341"/>
      <c r="J66" s="341"/>
      <c r="K66" s="343">
        <v>21.5</v>
      </c>
      <c r="L66" s="342"/>
      <c r="M66" s="338"/>
    </row>
    <row r="67" spans="1:13" ht="24.95" customHeight="1" x14ac:dyDescent="0.3">
      <c r="A67" s="332" t="s">
        <v>483</v>
      </c>
      <c r="B67" s="341"/>
      <c r="C67" s="341"/>
      <c r="D67" s="341"/>
      <c r="E67" s="341">
        <v>40</v>
      </c>
      <c r="F67" s="334"/>
      <c r="G67" s="335"/>
      <c r="H67" s="341"/>
      <c r="I67" s="341"/>
      <c r="J67" s="341"/>
      <c r="K67" s="341">
        <v>46.5</v>
      </c>
      <c r="L67" s="342"/>
      <c r="M67" s="338"/>
    </row>
    <row r="68" spans="1:13" ht="38.25" customHeight="1" x14ac:dyDescent="0.3">
      <c r="A68" s="332" t="s">
        <v>455</v>
      </c>
      <c r="B68" s="325"/>
      <c r="C68" s="344" t="s">
        <v>456</v>
      </c>
      <c r="D68" s="345">
        <f>(F61+F62+F63+F64+E65)</f>
        <v>296.75</v>
      </c>
      <c r="E68" s="346"/>
      <c r="F68" s="344" t="s">
        <v>457</v>
      </c>
      <c r="G68" s="345">
        <f>(D68/450)*100</f>
        <v>65.944444444444457</v>
      </c>
      <c r="H68" s="346"/>
      <c r="I68" s="347"/>
      <c r="J68" s="635" t="s">
        <v>458</v>
      </c>
      <c r="K68" s="635"/>
      <c r="L68" s="611" t="str">
        <f>IF(G68&gt;=91,"A1",IF(G68&gt;=81,"A2",IF(G68&gt;=71,"B1",IF(G68&gt;=61,"B2",IF(G68&gt;=51,"C1",IF(G68&gt;=41,"C2",IF(G68&gt;=33,"D","E")))))))</f>
        <v>B2</v>
      </c>
      <c r="M68" s="612" t="str">
        <f t="shared" ref="M68:M70" si="12">IF(K68&gt;=91,"A1",IF(K68&gt;=81,"A2",IF(K68&gt;=71,"B1",IF(K68&gt;=61,"B2",IF(K68&gt;=51,"C1",IF(K68&gt;=41,"C2",IF(K68&gt;=33,"D","E")))))))</f>
        <v>E</v>
      </c>
    </row>
    <row r="69" spans="1:13" ht="41.25" customHeight="1" x14ac:dyDescent="0.3">
      <c r="A69" s="348" t="s">
        <v>459</v>
      </c>
      <c r="B69" s="325"/>
      <c r="C69" s="344" t="s">
        <v>460</v>
      </c>
      <c r="D69" s="345">
        <f>(L61+L62+L63+L64+K65)</f>
        <v>345.5</v>
      </c>
      <c r="E69" s="346"/>
      <c r="F69" s="344" t="s">
        <v>461</v>
      </c>
      <c r="G69" s="345">
        <f>D69/450*100</f>
        <v>76.777777777777771</v>
      </c>
      <c r="H69" s="346"/>
      <c r="I69" s="347"/>
      <c r="J69" s="635" t="s">
        <v>462</v>
      </c>
      <c r="K69" s="635"/>
      <c r="L69" s="611" t="str">
        <f>IF(G69&gt;=91,"A1",IF(G69&gt;=81,"A2",IF(G69&gt;=71,"B1",IF(G69&gt;=61,"B2",IF(G69&gt;=51,"C1",IF(G69&gt;=41,"C2",IF(G69&gt;=33,"D","E")))))))</f>
        <v>B1</v>
      </c>
      <c r="M69" s="612" t="str">
        <f t="shared" si="12"/>
        <v>E</v>
      </c>
    </row>
    <row r="70" spans="1:13" ht="38.25" customHeight="1" x14ac:dyDescent="0.3">
      <c r="A70" s="349" t="s">
        <v>463</v>
      </c>
      <c r="B70" s="350"/>
      <c r="C70" s="638">
        <f>(D68+D69)</f>
        <v>642.25</v>
      </c>
      <c r="D70" s="639"/>
      <c r="E70" s="640"/>
      <c r="F70" s="350" t="s">
        <v>464</v>
      </c>
      <c r="G70" s="350"/>
      <c r="H70" s="350"/>
      <c r="I70" s="320">
        <f>(C70/900)*100</f>
        <v>71.361111111111114</v>
      </c>
      <c r="J70" s="636" t="s">
        <v>465</v>
      </c>
      <c r="K70" s="641"/>
      <c r="L70" s="636" t="str">
        <f>IF(I70&gt;=91,"A1",IF(I70&gt;=81,"A2",IF(I70&gt;=71,"B1",IF(I70&gt;=61,"B2",IF(I70&gt;=51,"C1",IF(I70&gt;=41,"C2",IF(I70&gt;=33,"D","E")))))))</f>
        <v>B1</v>
      </c>
      <c r="M70" s="637" t="str">
        <f t="shared" si="12"/>
        <v>E</v>
      </c>
    </row>
    <row r="71" spans="1:13" ht="24.95" customHeight="1" x14ac:dyDescent="0.3">
      <c r="A71" s="634" t="s">
        <v>250</v>
      </c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5"/>
    </row>
    <row r="72" spans="1:13" ht="24.95" customHeight="1" x14ac:dyDescent="0.3">
      <c r="A72" s="613" t="s">
        <v>251</v>
      </c>
      <c r="B72" s="614"/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5"/>
    </row>
    <row r="73" spans="1:13" ht="24.95" customHeight="1" x14ac:dyDescent="0.3">
      <c r="A73" s="613" t="s">
        <v>252</v>
      </c>
      <c r="B73" s="614"/>
      <c r="C73" s="614"/>
      <c r="D73" s="614"/>
      <c r="E73" s="614"/>
      <c r="F73" s="614" t="s">
        <v>253</v>
      </c>
      <c r="G73" s="614"/>
      <c r="H73" s="614"/>
      <c r="I73" s="614"/>
      <c r="J73" s="614"/>
      <c r="K73" s="614" t="s">
        <v>466</v>
      </c>
      <c r="L73" s="614"/>
      <c r="M73" s="615"/>
    </row>
    <row r="74" spans="1:13" ht="24.95" customHeight="1" x14ac:dyDescent="0.3">
      <c r="A74" s="632" t="s">
        <v>254</v>
      </c>
      <c r="B74" s="633"/>
      <c r="C74" s="633"/>
      <c r="D74" s="633"/>
      <c r="E74" s="633"/>
      <c r="F74" s="611" t="s">
        <v>270</v>
      </c>
      <c r="G74" s="611"/>
      <c r="H74" s="611"/>
      <c r="I74" s="611"/>
      <c r="J74" s="611"/>
      <c r="K74" s="611" t="s">
        <v>270</v>
      </c>
      <c r="L74" s="611"/>
      <c r="M74" s="612"/>
    </row>
    <row r="75" spans="1:13" ht="24.95" customHeight="1" x14ac:dyDescent="0.3">
      <c r="A75" s="613" t="s">
        <v>255</v>
      </c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5"/>
    </row>
    <row r="76" spans="1:13" ht="24.95" customHeight="1" x14ac:dyDescent="0.3">
      <c r="A76" s="613" t="s">
        <v>252</v>
      </c>
      <c r="B76" s="614"/>
      <c r="C76" s="614"/>
      <c r="D76" s="614"/>
      <c r="E76" s="614"/>
      <c r="F76" s="614" t="s">
        <v>253</v>
      </c>
      <c r="G76" s="614"/>
      <c r="H76" s="614"/>
      <c r="I76" s="614"/>
      <c r="J76" s="614"/>
      <c r="K76" s="614" t="s">
        <v>466</v>
      </c>
      <c r="L76" s="614"/>
      <c r="M76" s="615"/>
    </row>
    <row r="77" spans="1:13" ht="24.95" customHeight="1" x14ac:dyDescent="0.3">
      <c r="A77" s="626" t="s">
        <v>256</v>
      </c>
      <c r="B77" s="627"/>
      <c r="C77" s="627"/>
      <c r="D77" s="627"/>
      <c r="E77" s="627"/>
      <c r="F77" s="611" t="s">
        <v>270</v>
      </c>
      <c r="G77" s="611"/>
      <c r="H77" s="611"/>
      <c r="I77" s="611"/>
      <c r="J77" s="611"/>
      <c r="K77" s="611" t="s">
        <v>270</v>
      </c>
      <c r="L77" s="611"/>
      <c r="M77" s="612"/>
    </row>
    <row r="78" spans="1:13" ht="24.95" customHeight="1" x14ac:dyDescent="0.3">
      <c r="A78" s="626" t="s">
        <v>257</v>
      </c>
      <c r="B78" s="627"/>
      <c r="C78" s="627"/>
      <c r="D78" s="627"/>
      <c r="E78" s="627"/>
      <c r="F78" s="611" t="s">
        <v>270</v>
      </c>
      <c r="G78" s="611"/>
      <c r="H78" s="611"/>
      <c r="I78" s="611"/>
      <c r="J78" s="611"/>
      <c r="K78" s="611" t="s">
        <v>270</v>
      </c>
      <c r="L78" s="611"/>
      <c r="M78" s="612"/>
    </row>
    <row r="79" spans="1:13" ht="24.95" customHeight="1" x14ac:dyDescent="0.3">
      <c r="A79" s="643" t="s">
        <v>478</v>
      </c>
      <c r="B79" s="644"/>
      <c r="C79" s="644"/>
      <c r="D79" s="644"/>
      <c r="E79" s="645"/>
      <c r="F79" s="611" t="s">
        <v>270</v>
      </c>
      <c r="G79" s="611"/>
      <c r="H79" s="611"/>
      <c r="I79" s="611"/>
      <c r="J79" s="611"/>
      <c r="K79" s="611" t="s">
        <v>270</v>
      </c>
      <c r="L79" s="611"/>
      <c r="M79" s="612"/>
    </row>
    <row r="80" spans="1:13" ht="24.95" customHeight="1" x14ac:dyDescent="0.3">
      <c r="A80" s="643" t="s">
        <v>259</v>
      </c>
      <c r="B80" s="644"/>
      <c r="C80" s="644"/>
      <c r="D80" s="644"/>
      <c r="E80" s="645"/>
      <c r="F80" s="611" t="s">
        <v>270</v>
      </c>
      <c r="G80" s="611"/>
      <c r="H80" s="611"/>
      <c r="I80" s="611"/>
      <c r="J80" s="611"/>
      <c r="K80" s="611" t="s">
        <v>270</v>
      </c>
      <c r="L80" s="611"/>
      <c r="M80" s="612"/>
    </row>
    <row r="81" spans="1:13" ht="24.95" customHeight="1" x14ac:dyDescent="0.3">
      <c r="A81" s="613" t="s">
        <v>260</v>
      </c>
      <c r="B81" s="614"/>
      <c r="C81" s="614"/>
      <c r="D81" s="614"/>
      <c r="E81" s="614"/>
      <c r="F81" s="614"/>
      <c r="G81" s="614"/>
      <c r="H81" s="614"/>
      <c r="I81" s="614"/>
      <c r="J81" s="614"/>
      <c r="K81" s="614"/>
      <c r="L81" s="614"/>
      <c r="M81" s="615"/>
    </row>
    <row r="82" spans="1:13" ht="24.95" customHeight="1" x14ac:dyDescent="0.3">
      <c r="A82" s="613" t="s">
        <v>252</v>
      </c>
      <c r="B82" s="614"/>
      <c r="C82" s="614"/>
      <c r="D82" s="614"/>
      <c r="E82" s="614"/>
      <c r="F82" s="614" t="s">
        <v>253</v>
      </c>
      <c r="G82" s="614"/>
      <c r="H82" s="614"/>
      <c r="I82" s="614"/>
      <c r="J82" s="614"/>
      <c r="K82" s="614" t="s">
        <v>466</v>
      </c>
      <c r="L82" s="614"/>
      <c r="M82" s="615"/>
    </row>
    <row r="83" spans="1:13" ht="24.95" customHeight="1" x14ac:dyDescent="0.3">
      <c r="A83" s="632" t="s">
        <v>261</v>
      </c>
      <c r="B83" s="633"/>
      <c r="C83" s="633"/>
      <c r="D83" s="633"/>
      <c r="E83" s="633"/>
      <c r="F83" s="633"/>
      <c r="G83" s="611" t="s">
        <v>490</v>
      </c>
      <c r="H83" s="611"/>
      <c r="I83" s="611"/>
      <c r="J83" s="611"/>
      <c r="K83" s="611"/>
      <c r="L83" s="611"/>
      <c r="M83" s="612"/>
    </row>
    <row r="84" spans="1:13" ht="24.95" customHeight="1" x14ac:dyDescent="0.3">
      <c r="A84" s="332" t="s">
        <v>467</v>
      </c>
      <c r="B84" s="599" t="s">
        <v>243</v>
      </c>
      <c r="C84" s="600"/>
      <c r="D84" s="600"/>
      <c r="E84" s="600"/>
      <c r="F84" s="600"/>
      <c r="G84" s="600"/>
      <c r="H84" s="600"/>
      <c r="I84" s="600"/>
      <c r="J84" s="600"/>
      <c r="K84" s="600"/>
      <c r="L84" s="600"/>
      <c r="M84" s="601"/>
    </row>
    <row r="85" spans="1:13" ht="24.95" customHeight="1" x14ac:dyDescent="0.3">
      <c r="A85" s="332" t="s">
        <v>48</v>
      </c>
      <c r="B85" s="599" t="s">
        <v>470</v>
      </c>
      <c r="C85" s="600"/>
      <c r="D85" s="600"/>
      <c r="E85" s="600"/>
      <c r="F85" s="600"/>
      <c r="G85" s="600"/>
      <c r="H85" s="600"/>
      <c r="I85" s="600"/>
      <c r="J85" s="600"/>
      <c r="K85" s="600"/>
      <c r="L85" s="600"/>
      <c r="M85" s="601"/>
    </row>
    <row r="86" spans="1:13" ht="24.95" customHeight="1" x14ac:dyDescent="0.3">
      <c r="A86" s="613" t="s">
        <v>468</v>
      </c>
      <c r="B86" s="614"/>
      <c r="C86" s="614"/>
      <c r="D86" s="611" t="s">
        <v>471</v>
      </c>
      <c r="E86" s="611"/>
      <c r="F86" s="611"/>
      <c r="G86" s="611"/>
      <c r="H86" s="611"/>
      <c r="I86" s="611"/>
      <c r="J86" s="614" t="s">
        <v>469</v>
      </c>
      <c r="K86" s="614"/>
      <c r="L86" s="614"/>
      <c r="M86" s="615"/>
    </row>
    <row r="87" spans="1:13" ht="24.95" customHeight="1" x14ac:dyDescent="0.3">
      <c r="A87" s="613"/>
      <c r="B87" s="614"/>
      <c r="C87" s="614"/>
      <c r="D87" s="611"/>
      <c r="E87" s="611"/>
      <c r="F87" s="611"/>
      <c r="G87" s="611"/>
      <c r="H87" s="611"/>
      <c r="I87" s="611"/>
      <c r="J87" s="614"/>
      <c r="K87" s="614"/>
      <c r="L87" s="614"/>
      <c r="M87" s="615"/>
    </row>
    <row r="88" spans="1:13" ht="24.95" customHeight="1" x14ac:dyDescent="0.3">
      <c r="A88" s="613"/>
      <c r="B88" s="614"/>
      <c r="C88" s="614"/>
      <c r="D88" s="611"/>
      <c r="E88" s="611"/>
      <c r="F88" s="611"/>
      <c r="G88" s="611"/>
      <c r="H88" s="611"/>
      <c r="I88" s="611"/>
      <c r="J88" s="614"/>
      <c r="K88" s="614"/>
      <c r="L88" s="614"/>
      <c r="M88" s="615"/>
    </row>
    <row r="89" spans="1:13" ht="24.95" customHeight="1" x14ac:dyDescent="0.3">
      <c r="A89" s="613"/>
      <c r="B89" s="614"/>
      <c r="C89" s="614"/>
      <c r="D89" s="611"/>
      <c r="E89" s="611"/>
      <c r="F89" s="611"/>
      <c r="G89" s="611"/>
      <c r="H89" s="611"/>
      <c r="I89" s="611"/>
      <c r="J89" s="614"/>
      <c r="K89" s="614"/>
      <c r="L89" s="614"/>
      <c r="M89" s="615"/>
    </row>
    <row r="90" spans="1:13" ht="24.95" customHeight="1" x14ac:dyDescent="0.3">
      <c r="A90" s="613" t="s">
        <v>262</v>
      </c>
      <c r="B90" s="614"/>
      <c r="C90" s="614"/>
      <c r="D90" s="614"/>
      <c r="E90" s="614"/>
      <c r="F90" s="614"/>
      <c r="G90" s="614"/>
      <c r="H90" s="597" t="s">
        <v>263</v>
      </c>
      <c r="I90" s="606"/>
      <c r="J90" s="606"/>
      <c r="K90" s="606"/>
      <c r="L90" s="606"/>
      <c r="M90" s="607"/>
    </row>
    <row r="91" spans="1:13" ht="24.95" customHeight="1" x14ac:dyDescent="0.3">
      <c r="A91" s="351" t="s">
        <v>264</v>
      </c>
      <c r="B91" s="614" t="s">
        <v>11</v>
      </c>
      <c r="C91" s="614"/>
      <c r="D91" s="347" t="s">
        <v>264</v>
      </c>
      <c r="E91" s="346"/>
      <c r="F91" s="614" t="s">
        <v>11</v>
      </c>
      <c r="G91" s="614"/>
      <c r="H91" s="352"/>
      <c r="I91" s="352"/>
      <c r="J91" s="353" t="s">
        <v>265</v>
      </c>
      <c r="K91" s="352"/>
      <c r="L91" s="352" t="s">
        <v>11</v>
      </c>
      <c r="M91" s="354"/>
    </row>
    <row r="92" spans="1:13" ht="24.95" customHeight="1" x14ac:dyDescent="0.3">
      <c r="A92" s="351" t="s">
        <v>266</v>
      </c>
      <c r="B92" s="614" t="s">
        <v>267</v>
      </c>
      <c r="C92" s="614"/>
      <c r="D92" s="614" t="s">
        <v>268</v>
      </c>
      <c r="E92" s="614"/>
      <c r="F92" s="614" t="s">
        <v>269</v>
      </c>
      <c r="G92" s="614"/>
      <c r="H92" s="352"/>
      <c r="I92" s="352"/>
      <c r="J92" s="597">
        <v>3</v>
      </c>
      <c r="K92" s="598"/>
      <c r="L92" s="346" t="s">
        <v>270</v>
      </c>
      <c r="M92" s="354"/>
    </row>
    <row r="93" spans="1:13" ht="24.95" customHeight="1" x14ac:dyDescent="0.3">
      <c r="A93" s="351" t="s">
        <v>271</v>
      </c>
      <c r="B93" s="614" t="s">
        <v>272</v>
      </c>
      <c r="C93" s="614"/>
      <c r="D93" s="614" t="s">
        <v>273</v>
      </c>
      <c r="E93" s="614"/>
      <c r="F93" s="614" t="s">
        <v>274</v>
      </c>
      <c r="G93" s="614"/>
      <c r="H93" s="352"/>
      <c r="I93" s="352"/>
      <c r="J93" s="597">
        <v>2</v>
      </c>
      <c r="K93" s="598"/>
      <c r="L93" s="346" t="s">
        <v>275</v>
      </c>
      <c r="M93" s="354"/>
    </row>
    <row r="94" spans="1:13" ht="24.95" customHeight="1" x14ac:dyDescent="0.3">
      <c r="A94" s="351" t="s">
        <v>276</v>
      </c>
      <c r="B94" s="614" t="s">
        <v>277</v>
      </c>
      <c r="C94" s="614"/>
      <c r="D94" s="614" t="s">
        <v>278</v>
      </c>
      <c r="E94" s="614"/>
      <c r="F94" s="614" t="s">
        <v>279</v>
      </c>
      <c r="G94" s="614"/>
      <c r="H94" s="352"/>
      <c r="I94" s="352"/>
      <c r="J94" s="597">
        <v>1</v>
      </c>
      <c r="K94" s="598"/>
      <c r="L94" s="346" t="s">
        <v>280</v>
      </c>
      <c r="M94" s="354"/>
    </row>
    <row r="95" spans="1:13" ht="24.95" customHeight="1" thickBot="1" x14ac:dyDescent="0.35">
      <c r="A95" s="355" t="s">
        <v>281</v>
      </c>
      <c r="B95" s="616" t="s">
        <v>282</v>
      </c>
      <c r="C95" s="616"/>
      <c r="D95" s="617" t="s">
        <v>283</v>
      </c>
      <c r="E95" s="617"/>
      <c r="F95" s="617" t="s">
        <v>284</v>
      </c>
      <c r="G95" s="617"/>
      <c r="H95" s="356"/>
      <c r="I95" s="356"/>
      <c r="J95" s="356"/>
      <c r="K95" s="356"/>
      <c r="L95" s="356"/>
      <c r="M95" s="357"/>
    </row>
    <row r="96" spans="1:13" ht="24.95" customHeight="1" x14ac:dyDescent="0.3"/>
    <row r="97" spans="1:13" ht="24.95" customHeight="1" thickBot="1" x14ac:dyDescent="0.35"/>
    <row r="98" spans="1:13" ht="24.95" customHeight="1" x14ac:dyDescent="0.3">
      <c r="A98" s="321"/>
      <c r="B98" s="619" t="s">
        <v>429</v>
      </c>
      <c r="C98" s="619"/>
      <c r="D98" s="619"/>
      <c r="E98" s="619"/>
      <c r="F98" s="619"/>
      <c r="G98" s="619"/>
      <c r="H98" s="619"/>
      <c r="I98" s="623"/>
      <c r="J98" s="618" t="s">
        <v>430</v>
      </c>
      <c r="K98" s="619"/>
      <c r="L98" s="619"/>
      <c r="M98" s="620"/>
    </row>
    <row r="99" spans="1:13" ht="24.95" customHeight="1" x14ac:dyDescent="0.3">
      <c r="A99" s="608" t="s">
        <v>431</v>
      </c>
      <c r="B99" s="606"/>
      <c r="C99" s="606"/>
      <c r="D99" s="606"/>
      <c r="E99" s="606"/>
      <c r="F99" s="606"/>
      <c r="G99" s="606"/>
      <c r="H99" s="606"/>
      <c r="I99" s="606"/>
      <c r="J99" s="606"/>
      <c r="K99" s="606"/>
      <c r="L99" s="606"/>
      <c r="M99" s="607"/>
    </row>
    <row r="100" spans="1:13" ht="24.95" customHeight="1" x14ac:dyDescent="0.3">
      <c r="A100" s="323"/>
      <c r="B100" s="606" t="s">
        <v>432</v>
      </c>
      <c r="C100" s="606"/>
      <c r="D100" s="606"/>
      <c r="E100" s="598"/>
      <c r="F100" s="324" t="s">
        <v>433</v>
      </c>
      <c r="G100" s="324"/>
      <c r="H100" s="597" t="s">
        <v>434</v>
      </c>
      <c r="I100" s="606"/>
      <c r="J100" s="598"/>
      <c r="K100" s="319" t="s">
        <v>435</v>
      </c>
      <c r="L100" s="325"/>
      <c r="M100" s="326"/>
    </row>
    <row r="101" spans="1:13" ht="24.95" customHeight="1" x14ac:dyDescent="0.3">
      <c r="A101" s="608" t="s">
        <v>477</v>
      </c>
      <c r="B101" s="606"/>
      <c r="C101" s="606"/>
      <c r="D101" s="606"/>
      <c r="E101" s="606"/>
      <c r="F101" s="606"/>
      <c r="G101" s="606"/>
      <c r="H101" s="606"/>
      <c r="I101" s="606"/>
      <c r="J101" s="606"/>
      <c r="K101" s="606"/>
      <c r="L101" s="606"/>
      <c r="M101" s="607"/>
    </row>
    <row r="102" spans="1:13" ht="24.95" customHeight="1" x14ac:dyDescent="0.3">
      <c r="A102" s="608" t="s">
        <v>436</v>
      </c>
      <c r="B102" s="606"/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7"/>
    </row>
    <row r="103" spans="1:13" ht="24.95" customHeight="1" x14ac:dyDescent="0.3">
      <c r="A103" s="603" t="s">
        <v>437</v>
      </c>
      <c r="B103" s="605"/>
      <c r="C103" s="631" t="s">
        <v>82</v>
      </c>
      <c r="D103" s="629"/>
      <c r="E103" s="629"/>
      <c r="F103" s="629"/>
      <c r="G103" s="630"/>
      <c r="H103" s="327" t="s">
        <v>438</v>
      </c>
      <c r="I103" s="328"/>
      <c r="J103" s="631">
        <v>3</v>
      </c>
      <c r="K103" s="629"/>
      <c r="L103" s="629"/>
      <c r="M103" s="648"/>
    </row>
    <row r="104" spans="1:13" ht="24.95" customHeight="1" x14ac:dyDescent="0.3">
      <c r="A104" s="603" t="s">
        <v>439</v>
      </c>
      <c r="B104" s="605"/>
      <c r="C104" s="631" t="s">
        <v>472</v>
      </c>
      <c r="D104" s="629"/>
      <c r="E104" s="629"/>
      <c r="F104" s="629"/>
      <c r="G104" s="630"/>
      <c r="H104" s="327" t="s">
        <v>440</v>
      </c>
      <c r="I104" s="328"/>
      <c r="J104" s="631">
        <v>1159</v>
      </c>
      <c r="K104" s="629"/>
      <c r="L104" s="629"/>
      <c r="M104" s="648"/>
    </row>
    <row r="105" spans="1:13" ht="24.95" customHeight="1" x14ac:dyDescent="0.3">
      <c r="A105" s="603" t="s">
        <v>441</v>
      </c>
      <c r="B105" s="605"/>
      <c r="C105" s="628">
        <v>42107</v>
      </c>
      <c r="D105" s="646"/>
      <c r="E105" s="646"/>
      <c r="F105" s="646"/>
      <c r="G105" s="647"/>
      <c r="H105" s="327" t="s">
        <v>442</v>
      </c>
      <c r="I105" s="328"/>
      <c r="J105" s="631">
        <v>9419872124</v>
      </c>
      <c r="K105" s="629"/>
      <c r="L105" s="629"/>
      <c r="M105" s="648"/>
    </row>
    <row r="106" spans="1:13" ht="24.95" customHeight="1" x14ac:dyDescent="0.3">
      <c r="A106" s="603" t="s">
        <v>443</v>
      </c>
      <c r="B106" s="605"/>
      <c r="C106" s="631" t="s">
        <v>206</v>
      </c>
      <c r="D106" s="629"/>
      <c r="E106" s="629"/>
      <c r="F106" s="629"/>
      <c r="G106" s="648"/>
      <c r="H106" s="643" t="s">
        <v>36</v>
      </c>
      <c r="I106" s="645"/>
      <c r="J106" s="631" t="s">
        <v>205</v>
      </c>
      <c r="K106" s="629"/>
      <c r="L106" s="629"/>
      <c r="M106" s="648"/>
    </row>
    <row r="107" spans="1:13" ht="24.95" customHeight="1" x14ac:dyDescent="0.3">
      <c r="A107" s="608" t="s">
        <v>444</v>
      </c>
      <c r="B107" s="606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7"/>
    </row>
    <row r="108" spans="1:13" ht="24.95" customHeight="1" x14ac:dyDescent="0.3">
      <c r="A108" s="653" t="s">
        <v>445</v>
      </c>
      <c r="B108" s="597" t="s">
        <v>446</v>
      </c>
      <c r="C108" s="606"/>
      <c r="D108" s="606"/>
      <c r="E108" s="606"/>
      <c r="F108" s="606"/>
      <c r="G108" s="598"/>
      <c r="H108" s="597" t="s">
        <v>447</v>
      </c>
      <c r="I108" s="606"/>
      <c r="J108" s="606"/>
      <c r="K108" s="606"/>
      <c r="L108" s="606"/>
      <c r="M108" s="607"/>
    </row>
    <row r="109" spans="1:13" ht="43.5" customHeight="1" x14ac:dyDescent="0.3">
      <c r="A109" s="654"/>
      <c r="B109" s="329" t="s">
        <v>448</v>
      </c>
      <c r="C109" s="329" t="s">
        <v>449</v>
      </c>
      <c r="D109" s="329" t="s">
        <v>450</v>
      </c>
      <c r="E109" s="329" t="s">
        <v>451</v>
      </c>
      <c r="F109" s="329">
        <v>100</v>
      </c>
      <c r="G109" s="330" t="s">
        <v>29</v>
      </c>
      <c r="H109" s="329" t="s">
        <v>452</v>
      </c>
      <c r="I109" s="329" t="s">
        <v>449</v>
      </c>
      <c r="J109" s="329" t="s">
        <v>450</v>
      </c>
      <c r="K109" s="329" t="s">
        <v>453</v>
      </c>
      <c r="L109" s="329">
        <v>100</v>
      </c>
      <c r="M109" s="331" t="s">
        <v>29</v>
      </c>
    </row>
    <row r="110" spans="1:13" ht="24.95" customHeight="1" x14ac:dyDescent="0.3">
      <c r="A110" s="332" t="s">
        <v>5</v>
      </c>
      <c r="B110" s="361">
        <v>9.75</v>
      </c>
      <c r="C110" s="362" t="s">
        <v>286</v>
      </c>
      <c r="D110" s="362" t="s">
        <v>286</v>
      </c>
      <c r="E110" s="361">
        <v>64</v>
      </c>
      <c r="F110" s="363">
        <f t="shared" ref="F110:F113" si="13">B110+C110+D110+E110</f>
        <v>83.75</v>
      </c>
      <c r="G110" s="364" t="str">
        <f t="shared" ref="G110:G113" si="14">IF(F110&gt;=91,"A1",IF(F110&gt;=81,"A2",IF(F110&gt;=71,"B1",IF(F110&gt;=61,"B2",IF(F110&gt;=51,"C1",IF(F110&gt;=41,"C2",IF(F110&gt;=33,"D","E")))))))</f>
        <v>A2</v>
      </c>
      <c r="H110" s="336">
        <v>9.75</v>
      </c>
      <c r="I110" s="362" t="s">
        <v>286</v>
      </c>
      <c r="J110" s="362" t="s">
        <v>286</v>
      </c>
      <c r="K110" s="337">
        <v>67</v>
      </c>
      <c r="L110" s="363">
        <f t="shared" ref="L110:L113" si="15">H110+I110+J110+K110</f>
        <v>86.75</v>
      </c>
      <c r="M110" s="365" t="str">
        <f t="shared" ref="M110:M113" si="16">IF(L110&gt;=91,"A1",IF(L110&gt;=81,"A2",IF(L110&gt;=71,"B1",IF(L110&gt;=61,"B2",IF(L110&gt;=51,"C1",IF(L110&gt;=41,"C2",IF(L110&gt;=33,"D","E")))))))</f>
        <v>A2</v>
      </c>
    </row>
    <row r="111" spans="1:13" ht="24.95" customHeight="1" x14ac:dyDescent="0.3">
      <c r="A111" s="332" t="s">
        <v>6</v>
      </c>
      <c r="B111" s="364">
        <v>9.5</v>
      </c>
      <c r="C111" s="366" t="s">
        <v>286</v>
      </c>
      <c r="D111" s="366" t="s">
        <v>286</v>
      </c>
      <c r="E111" s="364">
        <v>65</v>
      </c>
      <c r="F111" s="363">
        <f t="shared" si="13"/>
        <v>84.5</v>
      </c>
      <c r="G111" s="364" t="str">
        <f t="shared" si="14"/>
        <v>A2</v>
      </c>
      <c r="H111" s="336">
        <v>8.75</v>
      </c>
      <c r="I111" s="366" t="s">
        <v>286</v>
      </c>
      <c r="J111" s="366" t="s">
        <v>286</v>
      </c>
      <c r="K111" s="337">
        <v>67.5</v>
      </c>
      <c r="L111" s="363">
        <f t="shared" si="15"/>
        <v>86.25</v>
      </c>
      <c r="M111" s="367" t="str">
        <f t="shared" si="16"/>
        <v>A2</v>
      </c>
    </row>
    <row r="112" spans="1:13" ht="24.95" customHeight="1" x14ac:dyDescent="0.3">
      <c r="A112" s="332" t="s">
        <v>454</v>
      </c>
      <c r="B112" s="361">
        <v>8</v>
      </c>
      <c r="C112" s="366" t="s">
        <v>286</v>
      </c>
      <c r="D112" s="366" t="s">
        <v>286</v>
      </c>
      <c r="E112" s="361">
        <v>60</v>
      </c>
      <c r="F112" s="363">
        <f t="shared" si="13"/>
        <v>78</v>
      </c>
      <c r="G112" s="368" t="str">
        <f t="shared" si="14"/>
        <v>B1</v>
      </c>
      <c r="H112" s="341">
        <v>8.25</v>
      </c>
      <c r="I112" s="366" t="s">
        <v>286</v>
      </c>
      <c r="J112" s="366" t="s">
        <v>286</v>
      </c>
      <c r="K112" s="337">
        <v>63</v>
      </c>
      <c r="L112" s="363">
        <f t="shared" si="15"/>
        <v>81.25</v>
      </c>
      <c r="M112" s="367" t="str">
        <f t="shared" si="16"/>
        <v>A2</v>
      </c>
    </row>
    <row r="113" spans="1:13" ht="24.95" customHeight="1" x14ac:dyDescent="0.3">
      <c r="A113" s="332" t="s">
        <v>8</v>
      </c>
      <c r="B113" s="364">
        <v>6.5</v>
      </c>
      <c r="C113" s="366" t="s">
        <v>288</v>
      </c>
      <c r="D113" s="366" t="s">
        <v>287</v>
      </c>
      <c r="E113" s="364">
        <v>77.5</v>
      </c>
      <c r="F113" s="363">
        <f t="shared" si="13"/>
        <v>92.5</v>
      </c>
      <c r="G113" s="364" t="str">
        <f t="shared" si="14"/>
        <v>A1</v>
      </c>
      <c r="H113" s="336">
        <v>10</v>
      </c>
      <c r="I113" s="366" t="s">
        <v>288</v>
      </c>
      <c r="J113" s="366" t="s">
        <v>288</v>
      </c>
      <c r="K113" s="337">
        <v>77</v>
      </c>
      <c r="L113" s="363">
        <f t="shared" si="15"/>
        <v>96</v>
      </c>
      <c r="M113" s="369" t="str">
        <f t="shared" si="16"/>
        <v>A1</v>
      </c>
    </row>
    <row r="114" spans="1:13" ht="24.95" customHeight="1" x14ac:dyDescent="0.3">
      <c r="A114" s="332" t="s">
        <v>481</v>
      </c>
      <c r="B114" s="341"/>
      <c r="C114" s="341"/>
      <c r="D114" s="341"/>
      <c r="E114" s="343">
        <v>47.5</v>
      </c>
      <c r="F114" s="370"/>
      <c r="G114" s="341"/>
      <c r="H114" s="341"/>
      <c r="I114" s="341"/>
      <c r="J114" s="341"/>
      <c r="K114" s="341">
        <v>47</v>
      </c>
      <c r="L114" s="341"/>
      <c r="M114" s="365"/>
    </row>
    <row r="115" spans="1:13" ht="24.95" customHeight="1" x14ac:dyDescent="0.3">
      <c r="A115" s="332" t="s">
        <v>482</v>
      </c>
      <c r="B115" s="341"/>
      <c r="C115" s="341"/>
      <c r="D115" s="341"/>
      <c r="E115" s="343">
        <v>45.5</v>
      </c>
      <c r="F115" s="341"/>
      <c r="G115" s="341"/>
      <c r="H115" s="341"/>
      <c r="I115" s="341"/>
      <c r="J115" s="341"/>
      <c r="K115" s="343">
        <v>41</v>
      </c>
      <c r="L115" s="341"/>
      <c r="M115" s="365"/>
    </row>
    <row r="116" spans="1:13" ht="24.95" customHeight="1" x14ac:dyDescent="0.3">
      <c r="A116" s="332" t="s">
        <v>483</v>
      </c>
      <c r="B116" s="341"/>
      <c r="C116" s="341"/>
      <c r="D116" s="341"/>
      <c r="E116" s="341">
        <v>46</v>
      </c>
      <c r="F116" s="341"/>
      <c r="G116" s="341"/>
      <c r="H116" s="341"/>
      <c r="I116" s="341"/>
      <c r="J116" s="341"/>
      <c r="K116" s="341">
        <v>50</v>
      </c>
      <c r="L116" s="341"/>
      <c r="M116" s="365"/>
    </row>
    <row r="117" spans="1:13" ht="42" customHeight="1" x14ac:dyDescent="0.3">
      <c r="A117" s="332" t="s">
        <v>455</v>
      </c>
      <c r="B117" s="325"/>
      <c r="C117" s="344" t="s">
        <v>456</v>
      </c>
      <c r="D117" s="345">
        <f>(F110+F111+F112+F113+E114)</f>
        <v>386.25</v>
      </c>
      <c r="E117" s="346"/>
      <c r="F117" s="344" t="s">
        <v>457</v>
      </c>
      <c r="G117" s="345">
        <f>(D117/450)*100</f>
        <v>85.833333333333329</v>
      </c>
      <c r="H117" s="346"/>
      <c r="I117" s="347"/>
      <c r="J117" s="609" t="s">
        <v>458</v>
      </c>
      <c r="K117" s="610"/>
      <c r="L117" s="599" t="str">
        <f>IF(G117&gt;=91,"A1",IF(G117&gt;=81,"A2",IF(G117&gt;=71,"B1",IF(G117&gt;=61,"B2",IF(G117&gt;=51,"C1",IF(G117&gt;=41,"C2",IF(G117&gt;=33,"D","E")))))))</f>
        <v>A2</v>
      </c>
      <c r="M117" s="601" t="str">
        <f t="shared" ref="M117:M119" si="17">IF(K117&gt;=91,"A1",IF(K117&gt;=81,"A2",IF(K117&gt;=71,"B1",IF(K117&gt;=61,"B2",IF(K117&gt;=51,"C1",IF(K117&gt;=41,"C2",IF(K117&gt;=33,"D","E")))))))</f>
        <v>E</v>
      </c>
    </row>
    <row r="118" spans="1:13" ht="42" customHeight="1" x14ac:dyDescent="0.3">
      <c r="A118" s="348" t="s">
        <v>459</v>
      </c>
      <c r="B118" s="325"/>
      <c r="C118" s="344" t="s">
        <v>460</v>
      </c>
      <c r="D118" s="345">
        <f>(L110+L111+L112+L113+K114)</f>
        <v>397.25</v>
      </c>
      <c r="E118" s="346"/>
      <c r="F118" s="344" t="s">
        <v>461</v>
      </c>
      <c r="G118" s="346">
        <f>D118/450*100</f>
        <v>88.277777777777771</v>
      </c>
      <c r="H118" s="346"/>
      <c r="I118" s="347"/>
      <c r="J118" s="609" t="s">
        <v>462</v>
      </c>
      <c r="K118" s="610"/>
      <c r="L118" s="599" t="str">
        <f>IF(G118&gt;=91,"A1",IF(G118&gt;=81,"A2",IF(G118&gt;=71,"B1",IF(G118&gt;=61,"B2",IF(G118&gt;=51,"C1",IF(G118&gt;=41,"C2",IF(G118&gt;=33,"D","E")))))))</f>
        <v>A2</v>
      </c>
      <c r="M118" s="601" t="str">
        <f t="shared" si="17"/>
        <v>E</v>
      </c>
    </row>
    <row r="119" spans="1:13" ht="43.5" customHeight="1" x14ac:dyDescent="0.3">
      <c r="A119" s="349" t="s">
        <v>463</v>
      </c>
      <c r="B119" s="350"/>
      <c r="C119" s="350">
        <f>(D117+D118)</f>
        <v>783.5</v>
      </c>
      <c r="D119" s="650"/>
      <c r="E119" s="651"/>
      <c r="F119" s="350" t="s">
        <v>464</v>
      </c>
      <c r="G119" s="350"/>
      <c r="H119" s="350"/>
      <c r="I119" s="320">
        <f>(C119/900)*100</f>
        <v>87.055555555555557</v>
      </c>
      <c r="J119" s="350" t="s">
        <v>465</v>
      </c>
      <c r="K119" s="350"/>
      <c r="L119" s="650" t="str">
        <f>IF(I119&gt;=91,"A1",IF(I119&gt;=81,"A2",IF(I119&gt;=71,"B1",IF(I119&gt;=61,"B2",IF(I119&gt;=51,"C1",IF(I119&gt;=41,"C2",IF(I119&gt;=33,"D","E")))))))</f>
        <v>A2</v>
      </c>
      <c r="M119" s="652" t="str">
        <f t="shared" si="17"/>
        <v>E</v>
      </c>
    </row>
    <row r="120" spans="1:13" ht="24.95" customHeight="1" x14ac:dyDescent="0.3">
      <c r="A120" s="649" t="s">
        <v>250</v>
      </c>
      <c r="B120" s="629"/>
      <c r="C120" s="629"/>
      <c r="D120" s="629"/>
      <c r="E120" s="629"/>
      <c r="F120" s="629"/>
      <c r="G120" s="629"/>
      <c r="H120" s="629"/>
      <c r="I120" s="629"/>
      <c r="J120" s="629"/>
      <c r="K120" s="629"/>
      <c r="L120" s="629"/>
      <c r="M120" s="648"/>
    </row>
    <row r="121" spans="1:13" ht="24.95" customHeight="1" x14ac:dyDescent="0.3">
      <c r="A121" s="608" t="s">
        <v>251</v>
      </c>
      <c r="B121" s="606"/>
      <c r="C121" s="606"/>
      <c r="D121" s="606"/>
      <c r="E121" s="606"/>
      <c r="F121" s="606"/>
      <c r="G121" s="606"/>
      <c r="H121" s="606"/>
      <c r="I121" s="606"/>
      <c r="J121" s="606"/>
      <c r="K121" s="606"/>
      <c r="L121" s="606"/>
      <c r="M121" s="607"/>
    </row>
    <row r="122" spans="1:13" ht="24.95" customHeight="1" x14ac:dyDescent="0.3">
      <c r="A122" s="608" t="s">
        <v>252</v>
      </c>
      <c r="B122" s="606"/>
      <c r="C122" s="606"/>
      <c r="D122" s="606"/>
      <c r="E122" s="598"/>
      <c r="F122" s="597" t="s">
        <v>253</v>
      </c>
      <c r="G122" s="606"/>
      <c r="H122" s="606"/>
      <c r="I122" s="606"/>
      <c r="J122" s="598"/>
      <c r="K122" s="597" t="s">
        <v>466</v>
      </c>
      <c r="L122" s="606"/>
      <c r="M122" s="607"/>
    </row>
    <row r="123" spans="1:13" ht="24.95" customHeight="1" x14ac:dyDescent="0.3">
      <c r="A123" s="643" t="s">
        <v>254</v>
      </c>
      <c r="B123" s="644"/>
      <c r="C123" s="644"/>
      <c r="D123" s="644"/>
      <c r="E123" s="645"/>
      <c r="F123" s="599" t="s">
        <v>275</v>
      </c>
      <c r="G123" s="600"/>
      <c r="H123" s="600"/>
      <c r="I123" s="600"/>
      <c r="J123" s="602"/>
      <c r="K123" s="599" t="s">
        <v>275</v>
      </c>
      <c r="L123" s="600"/>
      <c r="M123" s="601"/>
    </row>
    <row r="124" spans="1:13" ht="24.95" customHeight="1" x14ac:dyDescent="0.3">
      <c r="A124" s="608" t="s">
        <v>255</v>
      </c>
      <c r="B124" s="606"/>
      <c r="C124" s="606"/>
      <c r="D124" s="606"/>
      <c r="E124" s="606"/>
      <c r="F124" s="606"/>
      <c r="G124" s="606"/>
      <c r="H124" s="606"/>
      <c r="I124" s="606"/>
      <c r="J124" s="606"/>
      <c r="K124" s="606"/>
      <c r="L124" s="606"/>
      <c r="M124" s="607"/>
    </row>
    <row r="125" spans="1:13" ht="24.95" customHeight="1" x14ac:dyDescent="0.3">
      <c r="A125" s="608" t="s">
        <v>252</v>
      </c>
      <c r="B125" s="606"/>
      <c r="C125" s="606"/>
      <c r="D125" s="606"/>
      <c r="E125" s="598"/>
      <c r="F125" s="597" t="s">
        <v>253</v>
      </c>
      <c r="G125" s="606"/>
      <c r="H125" s="606"/>
      <c r="I125" s="606"/>
      <c r="J125" s="598"/>
      <c r="K125" s="597" t="s">
        <v>466</v>
      </c>
      <c r="L125" s="606"/>
      <c r="M125" s="607"/>
    </row>
    <row r="126" spans="1:13" ht="24.95" customHeight="1" x14ac:dyDescent="0.3">
      <c r="A126" s="603" t="s">
        <v>256</v>
      </c>
      <c r="B126" s="604"/>
      <c r="C126" s="604"/>
      <c r="D126" s="604"/>
      <c r="E126" s="605"/>
      <c r="F126" s="599" t="s">
        <v>270</v>
      </c>
      <c r="G126" s="600"/>
      <c r="H126" s="600"/>
      <c r="I126" s="600"/>
      <c r="J126" s="602"/>
      <c r="K126" s="599" t="s">
        <v>270</v>
      </c>
      <c r="L126" s="600"/>
      <c r="M126" s="601"/>
    </row>
    <row r="127" spans="1:13" ht="24.95" customHeight="1" x14ac:dyDescent="0.3">
      <c r="A127" s="603" t="s">
        <v>257</v>
      </c>
      <c r="B127" s="604"/>
      <c r="C127" s="604"/>
      <c r="D127" s="604"/>
      <c r="E127" s="605"/>
      <c r="F127" s="599" t="s">
        <v>270</v>
      </c>
      <c r="G127" s="600"/>
      <c r="H127" s="600"/>
      <c r="I127" s="600"/>
      <c r="J127" s="602"/>
      <c r="K127" s="599" t="s">
        <v>270</v>
      </c>
      <c r="L127" s="600"/>
      <c r="M127" s="601"/>
    </row>
    <row r="128" spans="1:13" ht="24.95" customHeight="1" x14ac:dyDescent="0.3">
      <c r="A128" s="643" t="s">
        <v>478</v>
      </c>
      <c r="B128" s="644"/>
      <c r="C128" s="644"/>
      <c r="D128" s="644"/>
      <c r="E128" s="645"/>
      <c r="F128" s="599" t="s">
        <v>275</v>
      </c>
      <c r="G128" s="600"/>
      <c r="H128" s="600"/>
      <c r="I128" s="600"/>
      <c r="J128" s="602"/>
      <c r="K128" s="599" t="s">
        <v>275</v>
      </c>
      <c r="L128" s="600"/>
      <c r="M128" s="601"/>
    </row>
    <row r="129" spans="1:13" ht="24.95" customHeight="1" x14ac:dyDescent="0.3">
      <c r="A129" s="643" t="s">
        <v>259</v>
      </c>
      <c r="B129" s="644"/>
      <c r="C129" s="644"/>
      <c r="D129" s="644"/>
      <c r="E129" s="645"/>
      <c r="F129" s="599" t="s">
        <v>270</v>
      </c>
      <c r="G129" s="600"/>
      <c r="H129" s="600"/>
      <c r="I129" s="600"/>
      <c r="J129" s="602"/>
      <c r="K129" s="599" t="s">
        <v>270</v>
      </c>
      <c r="L129" s="600"/>
      <c r="M129" s="601"/>
    </row>
    <row r="130" spans="1:13" ht="24.95" customHeight="1" x14ac:dyDescent="0.3">
      <c r="A130" s="608" t="s">
        <v>260</v>
      </c>
      <c r="B130" s="606"/>
      <c r="C130" s="606"/>
      <c r="D130" s="606"/>
      <c r="E130" s="606"/>
      <c r="F130" s="606"/>
      <c r="G130" s="606"/>
      <c r="H130" s="606"/>
      <c r="I130" s="606"/>
      <c r="J130" s="606"/>
      <c r="K130" s="606"/>
      <c r="L130" s="606"/>
      <c r="M130" s="607"/>
    </row>
    <row r="131" spans="1:13" ht="24.95" customHeight="1" x14ac:dyDescent="0.3">
      <c r="A131" s="608" t="s">
        <v>252</v>
      </c>
      <c r="B131" s="606"/>
      <c r="C131" s="606"/>
      <c r="D131" s="606"/>
      <c r="E131" s="598"/>
      <c r="F131" s="597" t="s">
        <v>253</v>
      </c>
      <c r="G131" s="606"/>
      <c r="H131" s="606"/>
      <c r="I131" s="606"/>
      <c r="J131" s="598"/>
      <c r="K131" s="597" t="s">
        <v>466</v>
      </c>
      <c r="L131" s="606"/>
      <c r="M131" s="607"/>
    </row>
    <row r="132" spans="1:13" ht="24.95" customHeight="1" x14ac:dyDescent="0.3">
      <c r="A132" s="643" t="s">
        <v>261</v>
      </c>
      <c r="B132" s="644"/>
      <c r="C132" s="644"/>
      <c r="D132" s="644"/>
      <c r="E132" s="644"/>
      <c r="F132" s="645"/>
      <c r="G132" s="599" t="s">
        <v>491</v>
      </c>
      <c r="H132" s="600"/>
      <c r="I132" s="600"/>
      <c r="J132" s="600"/>
      <c r="K132" s="600"/>
      <c r="L132" s="600"/>
      <c r="M132" s="601"/>
    </row>
    <row r="133" spans="1:13" ht="24.95" customHeight="1" x14ac:dyDescent="0.3">
      <c r="A133" s="332" t="s">
        <v>467</v>
      </c>
      <c r="B133" s="599" t="s">
        <v>244</v>
      </c>
      <c r="C133" s="600"/>
      <c r="D133" s="600"/>
      <c r="E133" s="600"/>
      <c r="F133" s="600"/>
      <c r="G133" s="600"/>
      <c r="H133" s="600"/>
      <c r="I133" s="600"/>
      <c r="J133" s="600"/>
      <c r="K133" s="600"/>
      <c r="L133" s="600"/>
      <c r="M133" s="601"/>
    </row>
    <row r="134" spans="1:13" ht="24.95" customHeight="1" x14ac:dyDescent="0.3">
      <c r="A134" s="332" t="s">
        <v>48</v>
      </c>
      <c r="B134" s="599" t="s">
        <v>470</v>
      </c>
      <c r="C134" s="600"/>
      <c r="D134" s="600"/>
      <c r="E134" s="600"/>
      <c r="F134" s="600"/>
      <c r="G134" s="600"/>
      <c r="H134" s="600"/>
      <c r="I134" s="600"/>
      <c r="J134" s="600"/>
      <c r="K134" s="600"/>
      <c r="L134" s="600"/>
      <c r="M134" s="601"/>
    </row>
    <row r="135" spans="1:13" ht="24.95" customHeight="1" x14ac:dyDescent="0.3">
      <c r="A135" s="655" t="s">
        <v>468</v>
      </c>
      <c r="B135" s="621"/>
      <c r="C135" s="622"/>
      <c r="D135" s="662" t="s">
        <v>471</v>
      </c>
      <c r="E135" s="663"/>
      <c r="F135" s="663"/>
      <c r="G135" s="663"/>
      <c r="H135" s="663"/>
      <c r="I135" s="664"/>
      <c r="J135" s="671" t="s">
        <v>469</v>
      </c>
      <c r="K135" s="621"/>
      <c r="L135" s="621"/>
      <c r="M135" s="672"/>
    </row>
    <row r="136" spans="1:13" ht="24.95" customHeight="1" x14ac:dyDescent="0.3">
      <c r="A136" s="656"/>
      <c r="B136" s="657"/>
      <c r="C136" s="658"/>
      <c r="D136" s="665"/>
      <c r="E136" s="666"/>
      <c r="F136" s="666"/>
      <c r="G136" s="666"/>
      <c r="H136" s="666"/>
      <c r="I136" s="667"/>
      <c r="J136" s="673"/>
      <c r="K136" s="657"/>
      <c r="L136" s="657"/>
      <c r="M136" s="674"/>
    </row>
    <row r="137" spans="1:13" ht="24.95" customHeight="1" x14ac:dyDescent="0.3">
      <c r="A137" s="656"/>
      <c r="B137" s="657"/>
      <c r="C137" s="658"/>
      <c r="D137" s="665"/>
      <c r="E137" s="666"/>
      <c r="F137" s="666"/>
      <c r="G137" s="666"/>
      <c r="H137" s="666"/>
      <c r="I137" s="667"/>
      <c r="J137" s="673"/>
      <c r="K137" s="657"/>
      <c r="L137" s="657"/>
      <c r="M137" s="674"/>
    </row>
    <row r="138" spans="1:13" ht="24.95" customHeight="1" x14ac:dyDescent="0.3">
      <c r="A138" s="659"/>
      <c r="B138" s="660"/>
      <c r="C138" s="661"/>
      <c r="D138" s="668"/>
      <c r="E138" s="669"/>
      <c r="F138" s="669"/>
      <c r="G138" s="669"/>
      <c r="H138" s="669"/>
      <c r="I138" s="670"/>
      <c r="J138" s="675"/>
      <c r="K138" s="660"/>
      <c r="L138" s="660"/>
      <c r="M138" s="676"/>
    </row>
    <row r="139" spans="1:13" ht="24.95" customHeight="1" x14ac:dyDescent="0.3">
      <c r="A139" s="608" t="s">
        <v>262</v>
      </c>
      <c r="B139" s="606"/>
      <c r="C139" s="606"/>
      <c r="D139" s="606"/>
      <c r="E139" s="606"/>
      <c r="F139" s="606"/>
      <c r="G139" s="598"/>
      <c r="H139" s="597" t="s">
        <v>263</v>
      </c>
      <c r="I139" s="606"/>
      <c r="J139" s="606"/>
      <c r="K139" s="606"/>
      <c r="L139" s="606"/>
      <c r="M139" s="607"/>
    </row>
    <row r="140" spans="1:13" ht="24.95" customHeight="1" x14ac:dyDescent="0.3">
      <c r="A140" s="351" t="s">
        <v>264</v>
      </c>
      <c r="B140" s="597" t="s">
        <v>11</v>
      </c>
      <c r="C140" s="598"/>
      <c r="D140" s="347" t="s">
        <v>264</v>
      </c>
      <c r="E140" s="346"/>
      <c r="F140" s="597" t="s">
        <v>11</v>
      </c>
      <c r="G140" s="598"/>
      <c r="H140" s="352"/>
      <c r="I140" s="352"/>
      <c r="J140" s="353" t="s">
        <v>265</v>
      </c>
      <c r="K140" s="352"/>
      <c r="L140" s="352" t="s">
        <v>11</v>
      </c>
      <c r="M140" s="354"/>
    </row>
    <row r="141" spans="1:13" ht="24.95" customHeight="1" x14ac:dyDescent="0.3">
      <c r="A141" s="351" t="s">
        <v>266</v>
      </c>
      <c r="B141" s="597" t="s">
        <v>267</v>
      </c>
      <c r="C141" s="598"/>
      <c r="D141" s="597" t="s">
        <v>268</v>
      </c>
      <c r="E141" s="598"/>
      <c r="F141" s="597" t="s">
        <v>269</v>
      </c>
      <c r="G141" s="598"/>
      <c r="H141" s="352"/>
      <c r="I141" s="352"/>
      <c r="J141" s="597">
        <v>3</v>
      </c>
      <c r="K141" s="598"/>
      <c r="L141" s="346" t="s">
        <v>270</v>
      </c>
      <c r="M141" s="354"/>
    </row>
    <row r="142" spans="1:13" ht="24.95" customHeight="1" x14ac:dyDescent="0.3">
      <c r="A142" s="351" t="s">
        <v>271</v>
      </c>
      <c r="B142" s="597" t="s">
        <v>272</v>
      </c>
      <c r="C142" s="598"/>
      <c r="D142" s="597" t="s">
        <v>273</v>
      </c>
      <c r="E142" s="598"/>
      <c r="F142" s="597" t="s">
        <v>274</v>
      </c>
      <c r="G142" s="598"/>
      <c r="H142" s="352"/>
      <c r="I142" s="352"/>
      <c r="J142" s="597">
        <v>2</v>
      </c>
      <c r="K142" s="598"/>
      <c r="L142" s="346" t="s">
        <v>275</v>
      </c>
      <c r="M142" s="354"/>
    </row>
    <row r="143" spans="1:13" ht="24.95" customHeight="1" x14ac:dyDescent="0.3">
      <c r="A143" s="351" t="s">
        <v>276</v>
      </c>
      <c r="B143" s="597" t="s">
        <v>277</v>
      </c>
      <c r="C143" s="598"/>
      <c r="D143" s="597" t="s">
        <v>278</v>
      </c>
      <c r="E143" s="598"/>
      <c r="F143" s="597" t="s">
        <v>279</v>
      </c>
      <c r="G143" s="598"/>
      <c r="H143" s="352"/>
      <c r="I143" s="352"/>
      <c r="J143" s="597">
        <v>1</v>
      </c>
      <c r="K143" s="598"/>
      <c r="L143" s="346" t="s">
        <v>280</v>
      </c>
      <c r="M143" s="354"/>
    </row>
    <row r="144" spans="1:13" ht="24.95" customHeight="1" thickBot="1" x14ac:dyDescent="0.35">
      <c r="A144" s="355" t="s">
        <v>281</v>
      </c>
      <c r="B144" s="677" t="s">
        <v>282</v>
      </c>
      <c r="C144" s="678"/>
      <c r="D144" s="679" t="s">
        <v>283</v>
      </c>
      <c r="E144" s="680"/>
      <c r="F144" s="679" t="s">
        <v>284</v>
      </c>
      <c r="G144" s="680"/>
      <c r="H144" s="356"/>
      <c r="I144" s="356"/>
      <c r="J144" s="356"/>
      <c r="K144" s="356"/>
      <c r="L144" s="356"/>
      <c r="M144" s="357"/>
    </row>
    <row r="145" spans="1:13" ht="21" thickBot="1" x14ac:dyDescent="0.35"/>
    <row r="146" spans="1:13" ht="24.95" customHeight="1" x14ac:dyDescent="0.3">
      <c r="A146" s="321"/>
      <c r="B146" s="619" t="s">
        <v>429</v>
      </c>
      <c r="C146" s="619"/>
      <c r="D146" s="619"/>
      <c r="E146" s="619"/>
      <c r="F146" s="619"/>
      <c r="G146" s="619"/>
      <c r="H146" s="619"/>
      <c r="I146" s="623"/>
      <c r="J146" s="618" t="s">
        <v>430</v>
      </c>
      <c r="K146" s="619"/>
      <c r="L146" s="619"/>
      <c r="M146" s="620"/>
    </row>
    <row r="147" spans="1:13" ht="24.95" customHeight="1" x14ac:dyDescent="0.3">
      <c r="A147" s="608" t="s">
        <v>431</v>
      </c>
      <c r="B147" s="606"/>
      <c r="C147" s="606"/>
      <c r="D147" s="606"/>
      <c r="E147" s="606"/>
      <c r="F147" s="606"/>
      <c r="G147" s="606"/>
      <c r="H147" s="606"/>
      <c r="I147" s="606"/>
      <c r="J147" s="606"/>
      <c r="K147" s="606"/>
      <c r="L147" s="606"/>
      <c r="M147" s="607"/>
    </row>
    <row r="148" spans="1:13" ht="24.95" customHeight="1" x14ac:dyDescent="0.3">
      <c r="A148" s="323"/>
      <c r="B148" s="606" t="s">
        <v>432</v>
      </c>
      <c r="C148" s="606"/>
      <c r="D148" s="606"/>
      <c r="E148" s="598"/>
      <c r="F148" s="324" t="s">
        <v>433</v>
      </c>
      <c r="G148" s="324"/>
      <c r="H148" s="597" t="s">
        <v>434</v>
      </c>
      <c r="I148" s="606"/>
      <c r="J148" s="598"/>
      <c r="K148" s="319" t="s">
        <v>435</v>
      </c>
      <c r="L148" s="325"/>
      <c r="M148" s="326"/>
    </row>
    <row r="149" spans="1:13" ht="24.95" customHeight="1" x14ac:dyDescent="0.3">
      <c r="A149" s="608" t="s">
        <v>477</v>
      </c>
      <c r="B149" s="606"/>
      <c r="C149" s="606"/>
      <c r="D149" s="606"/>
      <c r="E149" s="606"/>
      <c r="F149" s="606"/>
      <c r="G149" s="606"/>
      <c r="H149" s="606"/>
      <c r="I149" s="606"/>
      <c r="J149" s="606"/>
      <c r="K149" s="606"/>
      <c r="L149" s="606"/>
      <c r="M149" s="607"/>
    </row>
    <row r="150" spans="1:13" ht="24.95" customHeight="1" x14ac:dyDescent="0.3">
      <c r="A150" s="608" t="s">
        <v>436</v>
      </c>
      <c r="B150" s="606"/>
      <c r="C150" s="606"/>
      <c r="D150" s="606"/>
      <c r="E150" s="606"/>
      <c r="F150" s="606"/>
      <c r="G150" s="606"/>
      <c r="H150" s="606"/>
      <c r="I150" s="606"/>
      <c r="J150" s="606"/>
      <c r="K150" s="606"/>
      <c r="L150" s="606"/>
      <c r="M150" s="607"/>
    </row>
    <row r="151" spans="1:13" ht="24.95" customHeight="1" x14ac:dyDescent="0.3">
      <c r="A151" s="603" t="s">
        <v>437</v>
      </c>
      <c r="B151" s="605"/>
      <c r="C151" s="631" t="s">
        <v>89</v>
      </c>
      <c r="D151" s="629"/>
      <c r="E151" s="629"/>
      <c r="F151" s="629"/>
      <c r="G151" s="630"/>
      <c r="H151" s="327" t="s">
        <v>438</v>
      </c>
      <c r="I151" s="328"/>
      <c r="J151" s="631">
        <v>4</v>
      </c>
      <c r="K151" s="629"/>
      <c r="L151" s="629"/>
      <c r="M151" s="648"/>
    </row>
    <row r="152" spans="1:13" ht="24.95" customHeight="1" x14ac:dyDescent="0.3">
      <c r="A152" s="603" t="s">
        <v>439</v>
      </c>
      <c r="B152" s="605"/>
      <c r="C152" s="631" t="s">
        <v>472</v>
      </c>
      <c r="D152" s="629"/>
      <c r="E152" s="629"/>
      <c r="F152" s="629"/>
      <c r="G152" s="630"/>
      <c r="H152" s="327" t="s">
        <v>440</v>
      </c>
      <c r="I152" s="328"/>
      <c r="J152" s="631">
        <v>1334</v>
      </c>
      <c r="K152" s="629"/>
      <c r="L152" s="629"/>
      <c r="M152" s="648"/>
    </row>
    <row r="153" spans="1:13" ht="24.95" customHeight="1" x14ac:dyDescent="0.3">
      <c r="A153" s="603" t="s">
        <v>441</v>
      </c>
      <c r="B153" s="605"/>
      <c r="C153" s="628">
        <v>41992</v>
      </c>
      <c r="D153" s="646"/>
      <c r="E153" s="646"/>
      <c r="F153" s="646"/>
      <c r="G153" s="647"/>
      <c r="H153" s="327" t="s">
        <v>442</v>
      </c>
      <c r="I153" s="328"/>
      <c r="J153" s="631">
        <v>7006632087</v>
      </c>
      <c r="K153" s="629"/>
      <c r="L153" s="629"/>
      <c r="M153" s="648"/>
    </row>
    <row r="154" spans="1:13" ht="24.95" customHeight="1" x14ac:dyDescent="0.3">
      <c r="A154" s="603" t="s">
        <v>443</v>
      </c>
      <c r="B154" s="605"/>
      <c r="C154" s="631" t="s">
        <v>208</v>
      </c>
      <c r="D154" s="629"/>
      <c r="E154" s="629"/>
      <c r="F154" s="629"/>
      <c r="G154" s="648"/>
      <c r="H154" s="643" t="s">
        <v>36</v>
      </c>
      <c r="I154" s="645"/>
      <c r="J154" s="631" t="s">
        <v>207</v>
      </c>
      <c r="K154" s="629"/>
      <c r="L154" s="629"/>
      <c r="M154" s="648"/>
    </row>
    <row r="155" spans="1:13" ht="24.95" customHeight="1" x14ac:dyDescent="0.3">
      <c r="A155" s="608" t="s">
        <v>444</v>
      </c>
      <c r="B155" s="606"/>
      <c r="C155" s="606"/>
      <c r="D155" s="606"/>
      <c r="E155" s="606"/>
      <c r="F155" s="606"/>
      <c r="G155" s="606"/>
      <c r="H155" s="606"/>
      <c r="I155" s="606"/>
      <c r="J155" s="606"/>
      <c r="K155" s="606"/>
      <c r="L155" s="606"/>
      <c r="M155" s="607"/>
    </row>
    <row r="156" spans="1:13" ht="24.95" customHeight="1" x14ac:dyDescent="0.3">
      <c r="A156" s="653" t="s">
        <v>445</v>
      </c>
      <c r="B156" s="597" t="s">
        <v>446</v>
      </c>
      <c r="C156" s="606"/>
      <c r="D156" s="606"/>
      <c r="E156" s="606"/>
      <c r="F156" s="606"/>
      <c r="G156" s="598"/>
      <c r="H156" s="597" t="s">
        <v>447</v>
      </c>
      <c r="I156" s="606"/>
      <c r="J156" s="606"/>
      <c r="K156" s="606"/>
      <c r="L156" s="606"/>
      <c r="M156" s="607"/>
    </row>
    <row r="157" spans="1:13" ht="50.25" customHeight="1" x14ac:dyDescent="0.3">
      <c r="A157" s="654"/>
      <c r="B157" s="329" t="s">
        <v>448</v>
      </c>
      <c r="C157" s="329" t="s">
        <v>449</v>
      </c>
      <c r="D157" s="329" t="s">
        <v>450</v>
      </c>
      <c r="E157" s="329" t="s">
        <v>451</v>
      </c>
      <c r="F157" s="329">
        <v>100</v>
      </c>
      <c r="G157" s="330" t="s">
        <v>29</v>
      </c>
      <c r="H157" s="329" t="s">
        <v>452</v>
      </c>
      <c r="I157" s="329" t="s">
        <v>449</v>
      </c>
      <c r="J157" s="329" t="s">
        <v>450</v>
      </c>
      <c r="K157" s="329" t="s">
        <v>453</v>
      </c>
      <c r="L157" s="329">
        <v>100</v>
      </c>
      <c r="M157" s="331" t="s">
        <v>29</v>
      </c>
    </row>
    <row r="158" spans="1:13" ht="24.95" customHeight="1" x14ac:dyDescent="0.3">
      <c r="A158" s="332" t="s">
        <v>5</v>
      </c>
      <c r="B158" s="361">
        <v>9.75</v>
      </c>
      <c r="C158" s="362" t="s">
        <v>286</v>
      </c>
      <c r="D158" s="362" t="s">
        <v>286</v>
      </c>
      <c r="E158" s="361">
        <v>74.5</v>
      </c>
      <c r="F158" s="363">
        <f t="shared" ref="F158:F161" si="18">B158+C158+D158+E158</f>
        <v>94.25</v>
      </c>
      <c r="G158" s="364" t="str">
        <f t="shared" ref="G158:G161" si="19">IF(F158&gt;=91,"A1",IF(F158&gt;=81,"A2",IF(F158&gt;=71,"B1",IF(F158&gt;=61,"B2",IF(F158&gt;=51,"C1",IF(F158&gt;=41,"C2",IF(F158&gt;=33,"D","E")))))))</f>
        <v>A1</v>
      </c>
      <c r="H158" s="336">
        <v>8.25</v>
      </c>
      <c r="I158" s="362" t="s">
        <v>286</v>
      </c>
      <c r="J158" s="362" t="s">
        <v>286</v>
      </c>
      <c r="K158" s="337">
        <v>74.5</v>
      </c>
      <c r="L158" s="363">
        <f t="shared" ref="L158:L161" si="20">H158+I158+J158+K158</f>
        <v>92.75</v>
      </c>
      <c r="M158" s="365" t="str">
        <f t="shared" ref="M158:M161" si="21">IF(L158&gt;=91,"A1",IF(L158&gt;=81,"A2",IF(L158&gt;=71,"B1",IF(L158&gt;=61,"B2",IF(L158&gt;=51,"C1",IF(L158&gt;=41,"C2",IF(L158&gt;=33,"D","E")))))))</f>
        <v>A1</v>
      </c>
    </row>
    <row r="159" spans="1:13" ht="24.95" customHeight="1" x14ac:dyDescent="0.3">
      <c r="A159" s="332" t="s">
        <v>6</v>
      </c>
      <c r="B159" s="364">
        <v>9.25</v>
      </c>
      <c r="C159" s="366" t="s">
        <v>286</v>
      </c>
      <c r="D159" s="366" t="s">
        <v>286</v>
      </c>
      <c r="E159" s="364">
        <v>73</v>
      </c>
      <c r="F159" s="363">
        <f t="shared" si="18"/>
        <v>92.25</v>
      </c>
      <c r="G159" s="364" t="str">
        <f t="shared" si="19"/>
        <v>A1</v>
      </c>
      <c r="H159" s="336">
        <v>10</v>
      </c>
      <c r="I159" s="366" t="s">
        <v>286</v>
      </c>
      <c r="J159" s="366" t="s">
        <v>286</v>
      </c>
      <c r="K159" s="337">
        <v>75</v>
      </c>
      <c r="L159" s="363">
        <f t="shared" si="20"/>
        <v>95</v>
      </c>
      <c r="M159" s="367" t="str">
        <f t="shared" si="21"/>
        <v>A1</v>
      </c>
    </row>
    <row r="160" spans="1:13" ht="24.95" customHeight="1" x14ac:dyDescent="0.3">
      <c r="A160" s="332" t="s">
        <v>454</v>
      </c>
      <c r="B160" s="361">
        <v>7.5</v>
      </c>
      <c r="C160" s="366" t="s">
        <v>286</v>
      </c>
      <c r="D160" s="366" t="s">
        <v>286</v>
      </c>
      <c r="E160" s="361">
        <v>68.5</v>
      </c>
      <c r="F160" s="363">
        <f t="shared" si="18"/>
        <v>86</v>
      </c>
      <c r="G160" s="368" t="str">
        <f t="shared" si="19"/>
        <v>A2</v>
      </c>
      <c r="H160" s="341">
        <v>9</v>
      </c>
      <c r="I160" s="366" t="s">
        <v>286</v>
      </c>
      <c r="J160" s="366" t="s">
        <v>286</v>
      </c>
      <c r="K160" s="337">
        <v>74</v>
      </c>
      <c r="L160" s="363">
        <f t="shared" si="20"/>
        <v>93</v>
      </c>
      <c r="M160" s="367" t="str">
        <f t="shared" si="21"/>
        <v>A1</v>
      </c>
    </row>
    <row r="161" spans="1:13" ht="24.95" customHeight="1" x14ac:dyDescent="0.3">
      <c r="A161" s="332" t="s">
        <v>8</v>
      </c>
      <c r="B161" s="364">
        <v>9.75</v>
      </c>
      <c r="C161" s="366" t="s">
        <v>286</v>
      </c>
      <c r="D161" s="366" t="s">
        <v>286</v>
      </c>
      <c r="E161" s="364">
        <v>77</v>
      </c>
      <c r="F161" s="363">
        <f t="shared" si="18"/>
        <v>96.75</v>
      </c>
      <c r="G161" s="364" t="str">
        <f t="shared" si="19"/>
        <v>A1</v>
      </c>
      <c r="H161" s="336">
        <v>9.75</v>
      </c>
      <c r="I161" s="366" t="s">
        <v>286</v>
      </c>
      <c r="J161" s="366" t="s">
        <v>287</v>
      </c>
      <c r="K161" s="337">
        <v>72.5</v>
      </c>
      <c r="L161" s="363">
        <f t="shared" si="20"/>
        <v>91.25</v>
      </c>
      <c r="M161" s="369" t="str">
        <f t="shared" si="21"/>
        <v>A1</v>
      </c>
    </row>
    <row r="162" spans="1:13" ht="24.95" customHeight="1" x14ac:dyDescent="0.3">
      <c r="A162" s="332" t="s">
        <v>481</v>
      </c>
      <c r="B162" s="341"/>
      <c r="C162" s="341"/>
      <c r="D162" s="341"/>
      <c r="E162" s="343">
        <v>45</v>
      </c>
      <c r="F162" s="370"/>
      <c r="G162" s="341"/>
      <c r="H162" s="341"/>
      <c r="I162" s="341"/>
      <c r="J162" s="341"/>
      <c r="K162" s="341">
        <v>44</v>
      </c>
      <c r="L162" s="341"/>
      <c r="M162" s="365"/>
    </row>
    <row r="163" spans="1:13" ht="24.95" customHeight="1" x14ac:dyDescent="0.3">
      <c r="A163" s="332" t="s">
        <v>482</v>
      </c>
      <c r="B163" s="341"/>
      <c r="C163" s="341"/>
      <c r="D163" s="341"/>
      <c r="E163" s="343">
        <v>49</v>
      </c>
      <c r="F163" s="341"/>
      <c r="G163" s="341"/>
      <c r="H163" s="341"/>
      <c r="I163" s="341"/>
      <c r="J163" s="341"/>
      <c r="K163" s="343">
        <v>41.5</v>
      </c>
      <c r="L163" s="341"/>
      <c r="M163" s="365"/>
    </row>
    <row r="164" spans="1:13" ht="24.95" customHeight="1" x14ac:dyDescent="0.3">
      <c r="A164" s="332" t="s">
        <v>483</v>
      </c>
      <c r="B164" s="341"/>
      <c r="C164" s="341"/>
      <c r="D164" s="341"/>
      <c r="E164" s="341">
        <v>48</v>
      </c>
      <c r="F164" s="341"/>
      <c r="G164" s="341"/>
      <c r="H164" s="341"/>
      <c r="I164" s="341"/>
      <c r="J164" s="341"/>
      <c r="K164" s="341">
        <v>48</v>
      </c>
      <c r="L164" s="341"/>
      <c r="M164" s="365"/>
    </row>
    <row r="165" spans="1:13" ht="55.5" customHeight="1" x14ac:dyDescent="0.3">
      <c r="A165" s="332" t="s">
        <v>455</v>
      </c>
      <c r="B165" s="325"/>
      <c r="C165" s="344" t="s">
        <v>456</v>
      </c>
      <c r="D165" s="345">
        <f>(F158+F159+F160+F161+E162)</f>
        <v>414.25</v>
      </c>
      <c r="E165" s="346"/>
      <c r="F165" s="344" t="s">
        <v>457</v>
      </c>
      <c r="G165" s="345">
        <f>(D165/450)*100</f>
        <v>92.055555555555557</v>
      </c>
      <c r="H165" s="346"/>
      <c r="I165" s="347"/>
      <c r="J165" s="609" t="s">
        <v>458</v>
      </c>
      <c r="K165" s="610"/>
      <c r="L165" s="599" t="str">
        <f>IF(G165&gt;=91,"A1",IF(G165&gt;=81,"A2",IF(G165&gt;=71,"B1",IF(G165&gt;=61,"B2",IF(G165&gt;=51,"C1",IF(G165&gt;=41,"C2",IF(G165&gt;=33,"D","E")))))))</f>
        <v>A1</v>
      </c>
      <c r="M165" s="601" t="str">
        <f t="shared" ref="M165:M167" si="22">IF(K165&gt;=91,"A1",IF(K165&gt;=81,"A2",IF(K165&gt;=71,"B1",IF(K165&gt;=61,"B2",IF(K165&gt;=51,"C1",IF(K165&gt;=41,"C2",IF(K165&gt;=33,"D","E")))))))</f>
        <v>E</v>
      </c>
    </row>
    <row r="166" spans="1:13" ht="49.5" customHeight="1" x14ac:dyDescent="0.3">
      <c r="A166" s="348" t="s">
        <v>459</v>
      </c>
      <c r="B166" s="325"/>
      <c r="C166" s="344" t="s">
        <v>460</v>
      </c>
      <c r="D166" s="345">
        <f>(L158+L159+L160+L161+K162)</f>
        <v>416</v>
      </c>
      <c r="E166" s="346"/>
      <c r="F166" s="344" t="s">
        <v>461</v>
      </c>
      <c r="G166" s="345">
        <f>D166/450*100</f>
        <v>92.444444444444443</v>
      </c>
      <c r="H166" s="346"/>
      <c r="I166" s="347"/>
      <c r="J166" s="609" t="s">
        <v>462</v>
      </c>
      <c r="K166" s="610"/>
      <c r="L166" s="599" t="str">
        <f>IF(G166&gt;=91,"A1",IF(G166&gt;=81,"A2",IF(G166&gt;=71,"B1",IF(G166&gt;=61,"B2",IF(G166&gt;=51,"C1",IF(G166&gt;=41,"C2",IF(G166&gt;=33,"D","E")))))))</f>
        <v>A1</v>
      </c>
      <c r="M166" s="601" t="str">
        <f t="shared" si="22"/>
        <v>E</v>
      </c>
    </row>
    <row r="167" spans="1:13" ht="51" customHeight="1" x14ac:dyDescent="0.3">
      <c r="A167" s="349" t="s">
        <v>463</v>
      </c>
      <c r="B167" s="350"/>
      <c r="C167" s="350">
        <f>(D165+D166)</f>
        <v>830.25</v>
      </c>
      <c r="D167" s="650"/>
      <c r="E167" s="651"/>
      <c r="F167" s="350" t="s">
        <v>464</v>
      </c>
      <c r="G167" s="350"/>
      <c r="H167" s="350"/>
      <c r="I167" s="320">
        <f>(C167/900)*100</f>
        <v>92.25</v>
      </c>
      <c r="J167" s="350" t="s">
        <v>465</v>
      </c>
      <c r="K167" s="350"/>
      <c r="L167" s="650" t="str">
        <f>IF(I167&gt;=91,"A1",IF(I167&gt;=81,"A2",IF(I167&gt;=71,"B1",IF(I167&gt;=61,"B2",IF(I167&gt;=51,"C1",IF(I167&gt;=41,"C2",IF(I167&gt;=33,"D","E")))))))</f>
        <v>A1</v>
      </c>
      <c r="M167" s="652" t="str">
        <f t="shared" si="22"/>
        <v>E</v>
      </c>
    </row>
    <row r="168" spans="1:13" ht="24.95" customHeight="1" x14ac:dyDescent="0.3">
      <c r="A168" s="649" t="s">
        <v>250</v>
      </c>
      <c r="B168" s="629"/>
      <c r="C168" s="629"/>
      <c r="D168" s="629"/>
      <c r="E168" s="629"/>
      <c r="F168" s="629"/>
      <c r="G168" s="629"/>
      <c r="H168" s="629"/>
      <c r="I168" s="629"/>
      <c r="J168" s="629"/>
      <c r="K168" s="629"/>
      <c r="L168" s="629"/>
      <c r="M168" s="648"/>
    </row>
    <row r="169" spans="1:13" ht="24.95" customHeight="1" x14ac:dyDescent="0.3">
      <c r="A169" s="608" t="s">
        <v>251</v>
      </c>
      <c r="B169" s="606"/>
      <c r="C169" s="606"/>
      <c r="D169" s="606"/>
      <c r="E169" s="606"/>
      <c r="F169" s="606"/>
      <c r="G169" s="606"/>
      <c r="H169" s="606"/>
      <c r="I169" s="606"/>
      <c r="J169" s="606"/>
      <c r="K169" s="606"/>
      <c r="L169" s="606"/>
      <c r="M169" s="607"/>
    </row>
    <row r="170" spans="1:13" ht="24.95" customHeight="1" x14ac:dyDescent="0.3">
      <c r="A170" s="608" t="s">
        <v>252</v>
      </c>
      <c r="B170" s="606"/>
      <c r="C170" s="606"/>
      <c r="D170" s="606"/>
      <c r="E170" s="598"/>
      <c r="F170" s="597" t="s">
        <v>253</v>
      </c>
      <c r="G170" s="606"/>
      <c r="H170" s="606"/>
      <c r="I170" s="606"/>
      <c r="J170" s="598"/>
      <c r="K170" s="597" t="s">
        <v>466</v>
      </c>
      <c r="L170" s="606"/>
      <c r="M170" s="607"/>
    </row>
    <row r="171" spans="1:13" ht="24.95" customHeight="1" x14ac:dyDescent="0.3">
      <c r="A171" s="643" t="s">
        <v>254</v>
      </c>
      <c r="B171" s="644"/>
      <c r="C171" s="644"/>
      <c r="D171" s="644"/>
      <c r="E171" s="645"/>
      <c r="F171" s="599" t="s">
        <v>270</v>
      </c>
      <c r="G171" s="600"/>
      <c r="H171" s="600"/>
      <c r="I171" s="600"/>
      <c r="J171" s="602"/>
      <c r="K171" s="599" t="s">
        <v>270</v>
      </c>
      <c r="L171" s="600"/>
      <c r="M171" s="601"/>
    </row>
    <row r="172" spans="1:13" ht="24.95" customHeight="1" x14ac:dyDescent="0.3">
      <c r="A172" s="608" t="s">
        <v>255</v>
      </c>
      <c r="B172" s="606"/>
      <c r="C172" s="606"/>
      <c r="D172" s="606"/>
      <c r="E172" s="606"/>
      <c r="F172" s="606"/>
      <c r="G172" s="606"/>
      <c r="H172" s="606"/>
      <c r="I172" s="606"/>
      <c r="J172" s="606"/>
      <c r="K172" s="606"/>
      <c r="L172" s="606"/>
      <c r="M172" s="607"/>
    </row>
    <row r="173" spans="1:13" ht="24.95" customHeight="1" x14ac:dyDescent="0.3">
      <c r="A173" s="608" t="s">
        <v>252</v>
      </c>
      <c r="B173" s="606"/>
      <c r="C173" s="606"/>
      <c r="D173" s="606"/>
      <c r="E173" s="598"/>
      <c r="F173" s="597" t="s">
        <v>253</v>
      </c>
      <c r="G173" s="606"/>
      <c r="H173" s="606"/>
      <c r="I173" s="606"/>
      <c r="J173" s="598"/>
      <c r="K173" s="597" t="s">
        <v>466</v>
      </c>
      <c r="L173" s="606"/>
      <c r="M173" s="607"/>
    </row>
    <row r="174" spans="1:13" ht="24.95" customHeight="1" x14ac:dyDescent="0.3">
      <c r="A174" s="603" t="s">
        <v>256</v>
      </c>
      <c r="B174" s="604"/>
      <c r="C174" s="604"/>
      <c r="D174" s="604"/>
      <c r="E174" s="605"/>
      <c r="F174" s="599" t="s">
        <v>270</v>
      </c>
      <c r="G174" s="600"/>
      <c r="H174" s="600"/>
      <c r="I174" s="600"/>
      <c r="J174" s="602"/>
      <c r="K174" s="599" t="s">
        <v>270</v>
      </c>
      <c r="L174" s="600"/>
      <c r="M174" s="601"/>
    </row>
    <row r="175" spans="1:13" ht="24.95" customHeight="1" x14ac:dyDescent="0.3">
      <c r="A175" s="603" t="s">
        <v>257</v>
      </c>
      <c r="B175" s="604"/>
      <c r="C175" s="604"/>
      <c r="D175" s="604"/>
      <c r="E175" s="605"/>
      <c r="F175" s="599" t="s">
        <v>270</v>
      </c>
      <c r="G175" s="600"/>
      <c r="H175" s="600"/>
      <c r="I175" s="600"/>
      <c r="J175" s="602"/>
      <c r="K175" s="599" t="s">
        <v>270</v>
      </c>
      <c r="L175" s="600"/>
      <c r="M175" s="601"/>
    </row>
    <row r="176" spans="1:13" ht="24.95" customHeight="1" x14ac:dyDescent="0.3">
      <c r="A176" s="643" t="s">
        <v>478</v>
      </c>
      <c r="B176" s="644"/>
      <c r="C176" s="644"/>
      <c r="D176" s="644"/>
      <c r="E176" s="645"/>
      <c r="F176" s="599" t="s">
        <v>270</v>
      </c>
      <c r="G176" s="600"/>
      <c r="H176" s="600"/>
      <c r="I176" s="600"/>
      <c r="J176" s="602"/>
      <c r="K176" s="599" t="s">
        <v>270</v>
      </c>
      <c r="L176" s="600"/>
      <c r="M176" s="601"/>
    </row>
    <row r="177" spans="1:13" ht="24.95" customHeight="1" x14ac:dyDescent="0.3">
      <c r="A177" s="643" t="s">
        <v>259</v>
      </c>
      <c r="B177" s="644"/>
      <c r="C177" s="644"/>
      <c r="D177" s="644"/>
      <c r="E177" s="645"/>
      <c r="F177" s="599" t="s">
        <v>270</v>
      </c>
      <c r="G177" s="600"/>
      <c r="H177" s="600"/>
      <c r="I177" s="600"/>
      <c r="J177" s="602"/>
      <c r="K177" s="599" t="s">
        <v>270</v>
      </c>
      <c r="L177" s="600"/>
      <c r="M177" s="601"/>
    </row>
    <row r="178" spans="1:13" ht="24.95" customHeight="1" x14ac:dyDescent="0.3">
      <c r="A178" s="608" t="s">
        <v>260</v>
      </c>
      <c r="B178" s="606"/>
      <c r="C178" s="606"/>
      <c r="D178" s="606"/>
      <c r="E178" s="606"/>
      <c r="F178" s="606"/>
      <c r="G178" s="606"/>
      <c r="H178" s="606"/>
      <c r="I178" s="606"/>
      <c r="J178" s="606"/>
      <c r="K178" s="606"/>
      <c r="L178" s="606"/>
      <c r="M178" s="607"/>
    </row>
    <row r="179" spans="1:13" ht="24.95" customHeight="1" x14ac:dyDescent="0.3">
      <c r="A179" s="608" t="s">
        <v>252</v>
      </c>
      <c r="B179" s="606"/>
      <c r="C179" s="606"/>
      <c r="D179" s="606"/>
      <c r="E179" s="598"/>
      <c r="F179" s="597" t="s">
        <v>253</v>
      </c>
      <c r="G179" s="606"/>
      <c r="H179" s="606"/>
      <c r="I179" s="606"/>
      <c r="J179" s="598"/>
      <c r="K179" s="597" t="s">
        <v>466</v>
      </c>
      <c r="L179" s="606"/>
      <c r="M179" s="607"/>
    </row>
    <row r="180" spans="1:13" ht="24.95" customHeight="1" x14ac:dyDescent="0.3">
      <c r="A180" s="643" t="s">
        <v>261</v>
      </c>
      <c r="B180" s="644"/>
      <c r="C180" s="644"/>
      <c r="D180" s="644"/>
      <c r="E180" s="644"/>
      <c r="F180" s="645"/>
      <c r="G180" s="599" t="s">
        <v>491</v>
      </c>
      <c r="H180" s="600"/>
      <c r="I180" s="600"/>
      <c r="J180" s="600"/>
      <c r="K180" s="600"/>
      <c r="L180" s="600"/>
      <c r="M180" s="601"/>
    </row>
    <row r="181" spans="1:13" ht="24.95" customHeight="1" x14ac:dyDescent="0.3">
      <c r="A181" s="332" t="s">
        <v>467</v>
      </c>
      <c r="B181" s="599" t="s">
        <v>244</v>
      </c>
      <c r="C181" s="600"/>
      <c r="D181" s="600"/>
      <c r="E181" s="600"/>
      <c r="F181" s="600"/>
      <c r="G181" s="600"/>
      <c r="H181" s="600"/>
      <c r="I181" s="600"/>
      <c r="J181" s="600"/>
      <c r="K181" s="600"/>
      <c r="L181" s="600"/>
      <c r="M181" s="601"/>
    </row>
    <row r="182" spans="1:13" ht="24.95" customHeight="1" x14ac:dyDescent="0.3">
      <c r="A182" s="332" t="s">
        <v>48</v>
      </c>
      <c r="B182" s="599" t="s">
        <v>470</v>
      </c>
      <c r="C182" s="600"/>
      <c r="D182" s="600"/>
      <c r="E182" s="600"/>
      <c r="F182" s="600"/>
      <c r="G182" s="600"/>
      <c r="H182" s="600"/>
      <c r="I182" s="600"/>
      <c r="J182" s="600"/>
      <c r="K182" s="600"/>
      <c r="L182" s="600"/>
      <c r="M182" s="601"/>
    </row>
    <row r="183" spans="1:13" ht="24.95" customHeight="1" x14ac:dyDescent="0.3">
      <c r="A183" s="655" t="s">
        <v>468</v>
      </c>
      <c r="B183" s="621"/>
      <c r="C183" s="622"/>
      <c r="D183" s="662" t="s">
        <v>471</v>
      </c>
      <c r="E183" s="663"/>
      <c r="F183" s="663"/>
      <c r="G183" s="663"/>
      <c r="H183" s="663"/>
      <c r="I183" s="664"/>
      <c r="J183" s="671" t="s">
        <v>469</v>
      </c>
      <c r="K183" s="621"/>
      <c r="L183" s="621"/>
      <c r="M183" s="672"/>
    </row>
    <row r="184" spans="1:13" ht="24.95" customHeight="1" x14ac:dyDescent="0.3">
      <c r="A184" s="656"/>
      <c r="B184" s="657"/>
      <c r="C184" s="658"/>
      <c r="D184" s="665"/>
      <c r="E184" s="666"/>
      <c r="F184" s="666"/>
      <c r="G184" s="666"/>
      <c r="H184" s="666"/>
      <c r="I184" s="667"/>
      <c r="J184" s="673"/>
      <c r="K184" s="657"/>
      <c r="L184" s="657"/>
      <c r="M184" s="674"/>
    </row>
    <row r="185" spans="1:13" ht="24.95" customHeight="1" x14ac:dyDescent="0.3">
      <c r="A185" s="656"/>
      <c r="B185" s="657"/>
      <c r="C185" s="658"/>
      <c r="D185" s="665"/>
      <c r="E185" s="666"/>
      <c r="F185" s="666"/>
      <c r="G185" s="666"/>
      <c r="H185" s="666"/>
      <c r="I185" s="667"/>
      <c r="J185" s="673"/>
      <c r="K185" s="657"/>
      <c r="L185" s="657"/>
      <c r="M185" s="674"/>
    </row>
    <row r="186" spans="1:13" ht="24.95" customHeight="1" x14ac:dyDescent="0.3">
      <c r="A186" s="659"/>
      <c r="B186" s="660"/>
      <c r="C186" s="661"/>
      <c r="D186" s="668"/>
      <c r="E186" s="669"/>
      <c r="F186" s="669"/>
      <c r="G186" s="669"/>
      <c r="H186" s="669"/>
      <c r="I186" s="670"/>
      <c r="J186" s="675"/>
      <c r="K186" s="660"/>
      <c r="L186" s="660"/>
      <c r="M186" s="676"/>
    </row>
    <row r="187" spans="1:13" ht="24.95" customHeight="1" x14ac:dyDescent="0.3">
      <c r="A187" s="608" t="s">
        <v>262</v>
      </c>
      <c r="B187" s="606"/>
      <c r="C187" s="606"/>
      <c r="D187" s="606"/>
      <c r="E187" s="606"/>
      <c r="F187" s="606"/>
      <c r="G187" s="598"/>
      <c r="H187" s="597" t="s">
        <v>263</v>
      </c>
      <c r="I187" s="606"/>
      <c r="J187" s="606"/>
      <c r="K187" s="606"/>
      <c r="L187" s="606"/>
      <c r="M187" s="607"/>
    </row>
    <row r="188" spans="1:13" ht="24.95" customHeight="1" x14ac:dyDescent="0.3">
      <c r="A188" s="351" t="s">
        <v>264</v>
      </c>
      <c r="B188" s="597" t="s">
        <v>11</v>
      </c>
      <c r="C188" s="598"/>
      <c r="D188" s="347" t="s">
        <v>264</v>
      </c>
      <c r="E188" s="346"/>
      <c r="F188" s="597" t="s">
        <v>11</v>
      </c>
      <c r="G188" s="598"/>
      <c r="H188" s="352"/>
      <c r="I188" s="352"/>
      <c r="J188" s="353" t="s">
        <v>265</v>
      </c>
      <c r="K188" s="352"/>
      <c r="L188" s="352" t="s">
        <v>11</v>
      </c>
      <c r="M188" s="354"/>
    </row>
    <row r="189" spans="1:13" ht="24.95" customHeight="1" x14ac:dyDescent="0.3">
      <c r="A189" s="351" t="s">
        <v>266</v>
      </c>
      <c r="B189" s="597" t="s">
        <v>267</v>
      </c>
      <c r="C189" s="598"/>
      <c r="D189" s="597" t="s">
        <v>268</v>
      </c>
      <c r="E189" s="598"/>
      <c r="F189" s="597" t="s">
        <v>269</v>
      </c>
      <c r="G189" s="598"/>
      <c r="H189" s="352"/>
      <c r="I189" s="352"/>
      <c r="J189" s="597">
        <v>3</v>
      </c>
      <c r="K189" s="598"/>
      <c r="L189" s="346" t="s">
        <v>270</v>
      </c>
      <c r="M189" s="354"/>
    </row>
    <row r="190" spans="1:13" ht="24.95" customHeight="1" x14ac:dyDescent="0.3">
      <c r="A190" s="351" t="s">
        <v>271</v>
      </c>
      <c r="B190" s="597" t="s">
        <v>272</v>
      </c>
      <c r="C190" s="598"/>
      <c r="D190" s="597" t="s">
        <v>273</v>
      </c>
      <c r="E190" s="598"/>
      <c r="F190" s="597" t="s">
        <v>274</v>
      </c>
      <c r="G190" s="598"/>
      <c r="H190" s="352"/>
      <c r="I190" s="352"/>
      <c r="J190" s="597">
        <v>2</v>
      </c>
      <c r="K190" s="598"/>
      <c r="L190" s="346" t="s">
        <v>275</v>
      </c>
      <c r="M190" s="354"/>
    </row>
    <row r="191" spans="1:13" ht="24.95" customHeight="1" x14ac:dyDescent="0.3">
      <c r="A191" s="351" t="s">
        <v>276</v>
      </c>
      <c r="B191" s="597" t="s">
        <v>277</v>
      </c>
      <c r="C191" s="598"/>
      <c r="D191" s="597" t="s">
        <v>278</v>
      </c>
      <c r="E191" s="598"/>
      <c r="F191" s="597" t="s">
        <v>279</v>
      </c>
      <c r="G191" s="598"/>
      <c r="H191" s="352"/>
      <c r="I191" s="352"/>
      <c r="J191" s="597">
        <v>1</v>
      </c>
      <c r="K191" s="598"/>
      <c r="L191" s="346" t="s">
        <v>280</v>
      </c>
      <c r="M191" s="354"/>
    </row>
    <row r="192" spans="1:13" ht="24.95" customHeight="1" thickBot="1" x14ac:dyDescent="0.35">
      <c r="A192" s="355" t="s">
        <v>281</v>
      </c>
      <c r="B192" s="677" t="s">
        <v>282</v>
      </c>
      <c r="C192" s="678"/>
      <c r="D192" s="679" t="s">
        <v>283</v>
      </c>
      <c r="E192" s="680"/>
      <c r="F192" s="679" t="s">
        <v>284</v>
      </c>
      <c r="G192" s="680"/>
      <c r="H192" s="356"/>
      <c r="I192" s="356"/>
      <c r="J192" s="356"/>
      <c r="K192" s="356"/>
      <c r="L192" s="356"/>
      <c r="M192" s="357"/>
    </row>
    <row r="193" spans="1:13" ht="24.95" customHeight="1" thickBot="1" x14ac:dyDescent="0.35"/>
    <row r="194" spans="1:13" ht="24.95" customHeight="1" x14ac:dyDescent="0.3">
      <c r="A194" s="321"/>
      <c r="B194" s="619" t="s">
        <v>429</v>
      </c>
      <c r="C194" s="619"/>
      <c r="D194" s="619"/>
      <c r="E194" s="619"/>
      <c r="F194" s="619"/>
      <c r="G194" s="619"/>
      <c r="H194" s="619"/>
      <c r="I194" s="623"/>
      <c r="J194" s="618" t="s">
        <v>430</v>
      </c>
      <c r="K194" s="619"/>
      <c r="L194" s="619"/>
      <c r="M194" s="620"/>
    </row>
    <row r="195" spans="1:13" ht="24.95" customHeight="1" x14ac:dyDescent="0.3">
      <c r="A195" s="608" t="s">
        <v>431</v>
      </c>
      <c r="B195" s="606"/>
      <c r="C195" s="606"/>
      <c r="D195" s="606"/>
      <c r="E195" s="606"/>
      <c r="F195" s="606"/>
      <c r="G195" s="606"/>
      <c r="H195" s="606"/>
      <c r="I195" s="606"/>
      <c r="J195" s="606"/>
      <c r="K195" s="606"/>
      <c r="L195" s="606"/>
      <c r="M195" s="607"/>
    </row>
    <row r="196" spans="1:13" ht="24.95" customHeight="1" x14ac:dyDescent="0.3">
      <c r="A196" s="323"/>
      <c r="B196" s="606" t="s">
        <v>432</v>
      </c>
      <c r="C196" s="606"/>
      <c r="D196" s="606"/>
      <c r="E196" s="598"/>
      <c r="F196" s="324" t="s">
        <v>433</v>
      </c>
      <c r="G196" s="324"/>
      <c r="H196" s="597" t="s">
        <v>434</v>
      </c>
      <c r="I196" s="606"/>
      <c r="J196" s="598"/>
      <c r="K196" s="319" t="s">
        <v>435</v>
      </c>
      <c r="L196" s="325"/>
      <c r="M196" s="326"/>
    </row>
    <row r="197" spans="1:13" ht="24.95" customHeight="1" x14ac:dyDescent="0.3">
      <c r="A197" s="608" t="s">
        <v>477</v>
      </c>
      <c r="B197" s="606"/>
      <c r="C197" s="606"/>
      <c r="D197" s="606"/>
      <c r="E197" s="606"/>
      <c r="F197" s="606"/>
      <c r="G197" s="606"/>
      <c r="H197" s="606"/>
      <c r="I197" s="606"/>
      <c r="J197" s="606"/>
      <c r="K197" s="606"/>
      <c r="L197" s="606"/>
      <c r="M197" s="607"/>
    </row>
    <row r="198" spans="1:13" ht="24.95" customHeight="1" x14ac:dyDescent="0.3">
      <c r="A198" s="608" t="s">
        <v>436</v>
      </c>
      <c r="B198" s="606"/>
      <c r="C198" s="606"/>
      <c r="D198" s="606"/>
      <c r="E198" s="606"/>
      <c r="F198" s="606"/>
      <c r="G198" s="606"/>
      <c r="H198" s="606"/>
      <c r="I198" s="606"/>
      <c r="J198" s="606"/>
      <c r="K198" s="606"/>
      <c r="L198" s="606"/>
      <c r="M198" s="607"/>
    </row>
    <row r="199" spans="1:13" ht="24.95" customHeight="1" x14ac:dyDescent="0.3">
      <c r="A199" s="603" t="s">
        <v>437</v>
      </c>
      <c r="B199" s="605"/>
      <c r="C199" s="631" t="s">
        <v>95</v>
      </c>
      <c r="D199" s="629"/>
      <c r="E199" s="629"/>
      <c r="F199" s="629"/>
      <c r="G199" s="630"/>
      <c r="H199" s="327" t="s">
        <v>438</v>
      </c>
      <c r="I199" s="328"/>
      <c r="J199" s="631">
        <v>5</v>
      </c>
      <c r="K199" s="629"/>
      <c r="L199" s="629"/>
      <c r="M199" s="648"/>
    </row>
    <row r="200" spans="1:13" ht="24.95" customHeight="1" x14ac:dyDescent="0.3">
      <c r="A200" s="603" t="s">
        <v>439</v>
      </c>
      <c r="B200" s="605"/>
      <c r="C200" s="631" t="s">
        <v>472</v>
      </c>
      <c r="D200" s="629"/>
      <c r="E200" s="629"/>
      <c r="F200" s="629"/>
      <c r="G200" s="630"/>
      <c r="H200" s="327" t="s">
        <v>440</v>
      </c>
      <c r="I200" s="328"/>
      <c r="J200" s="631">
        <v>1131</v>
      </c>
      <c r="K200" s="629"/>
      <c r="L200" s="629"/>
      <c r="M200" s="648"/>
    </row>
    <row r="201" spans="1:13" ht="24.95" customHeight="1" x14ac:dyDescent="0.3">
      <c r="A201" s="603" t="s">
        <v>441</v>
      </c>
      <c r="B201" s="605"/>
      <c r="C201" s="628">
        <v>42086</v>
      </c>
      <c r="D201" s="646"/>
      <c r="E201" s="646"/>
      <c r="F201" s="646"/>
      <c r="G201" s="647"/>
      <c r="H201" s="327" t="s">
        <v>442</v>
      </c>
      <c r="I201" s="328"/>
      <c r="J201" s="631">
        <v>9419108448</v>
      </c>
      <c r="K201" s="629"/>
      <c r="L201" s="629"/>
      <c r="M201" s="648"/>
    </row>
    <row r="202" spans="1:13" ht="24.95" customHeight="1" x14ac:dyDescent="0.3">
      <c r="A202" s="603" t="s">
        <v>443</v>
      </c>
      <c r="B202" s="605"/>
      <c r="C202" s="631" t="s">
        <v>210</v>
      </c>
      <c r="D202" s="629"/>
      <c r="E202" s="629"/>
      <c r="F202" s="629"/>
      <c r="G202" s="648"/>
      <c r="H202" s="643" t="s">
        <v>36</v>
      </c>
      <c r="I202" s="645"/>
      <c r="J202" s="631" t="s">
        <v>209</v>
      </c>
      <c r="K202" s="629"/>
      <c r="L202" s="629"/>
      <c r="M202" s="648"/>
    </row>
    <row r="203" spans="1:13" ht="24.95" customHeight="1" x14ac:dyDescent="0.3">
      <c r="A203" s="608" t="s">
        <v>444</v>
      </c>
      <c r="B203" s="606"/>
      <c r="C203" s="606"/>
      <c r="D203" s="606"/>
      <c r="E203" s="606"/>
      <c r="F203" s="606"/>
      <c r="G203" s="606"/>
      <c r="H203" s="606"/>
      <c r="I203" s="606"/>
      <c r="J203" s="606"/>
      <c r="K203" s="606"/>
      <c r="L203" s="606"/>
      <c r="M203" s="607"/>
    </row>
    <row r="204" spans="1:13" ht="24.95" customHeight="1" x14ac:dyDescent="0.3">
      <c r="A204" s="653" t="s">
        <v>445</v>
      </c>
      <c r="B204" s="597" t="s">
        <v>446</v>
      </c>
      <c r="C204" s="606"/>
      <c r="D204" s="606"/>
      <c r="E204" s="606"/>
      <c r="F204" s="606"/>
      <c r="G204" s="598"/>
      <c r="H204" s="597" t="s">
        <v>447</v>
      </c>
      <c r="I204" s="606"/>
      <c r="J204" s="606"/>
      <c r="K204" s="606"/>
      <c r="L204" s="606"/>
      <c r="M204" s="607"/>
    </row>
    <row r="205" spans="1:13" ht="53.25" customHeight="1" x14ac:dyDescent="0.3">
      <c r="A205" s="654"/>
      <c r="B205" s="329" t="s">
        <v>448</v>
      </c>
      <c r="C205" s="329" t="s">
        <v>449</v>
      </c>
      <c r="D205" s="329" t="s">
        <v>450</v>
      </c>
      <c r="E205" s="329" t="s">
        <v>451</v>
      </c>
      <c r="F205" s="329">
        <v>100</v>
      </c>
      <c r="G205" s="330" t="s">
        <v>29</v>
      </c>
      <c r="H205" s="329" t="s">
        <v>452</v>
      </c>
      <c r="I205" s="329" t="s">
        <v>449</v>
      </c>
      <c r="J205" s="329" t="s">
        <v>450</v>
      </c>
      <c r="K205" s="329" t="s">
        <v>453</v>
      </c>
      <c r="L205" s="329">
        <v>100</v>
      </c>
      <c r="M205" s="331" t="s">
        <v>29</v>
      </c>
    </row>
    <row r="206" spans="1:13" ht="24.95" customHeight="1" x14ac:dyDescent="0.3">
      <c r="A206" s="332" t="s">
        <v>5</v>
      </c>
      <c r="B206" s="361">
        <v>9.75</v>
      </c>
      <c r="C206" s="362" t="s">
        <v>286</v>
      </c>
      <c r="D206" s="362" t="s">
        <v>286</v>
      </c>
      <c r="E206" s="361">
        <v>79</v>
      </c>
      <c r="F206" s="363">
        <f t="shared" ref="F206:F208" si="23">B206+C206+D206+E206</f>
        <v>98.75</v>
      </c>
      <c r="G206" s="364" t="str">
        <f t="shared" ref="G206:G209" si="24">IF(F206&gt;=91,"A1",IF(F206&gt;=81,"A2",IF(F206&gt;=71,"B1",IF(F206&gt;=61,"B2",IF(F206&gt;=51,"C1",IF(F206&gt;=41,"C2",IF(F206&gt;=33,"D","E")))))))</f>
        <v>A1</v>
      </c>
      <c r="H206" s="336">
        <v>9.75</v>
      </c>
      <c r="I206" s="362" t="s">
        <v>286</v>
      </c>
      <c r="J206" s="362" t="s">
        <v>286</v>
      </c>
      <c r="K206" s="337">
        <v>79</v>
      </c>
      <c r="L206" s="363">
        <f t="shared" ref="L206:L209" si="25">H206+I206+J206+K206</f>
        <v>98.75</v>
      </c>
      <c r="M206" s="365" t="str">
        <f t="shared" ref="M206:M209" si="26">IF(L206&gt;=91,"A1",IF(L206&gt;=81,"A2",IF(L206&gt;=71,"B1",IF(L206&gt;=61,"B2",IF(L206&gt;=51,"C1",IF(L206&gt;=41,"C2",IF(L206&gt;=33,"D","E")))))))</f>
        <v>A1</v>
      </c>
    </row>
    <row r="207" spans="1:13" ht="24.95" customHeight="1" x14ac:dyDescent="0.3">
      <c r="A207" s="332" t="s">
        <v>6</v>
      </c>
      <c r="B207" s="364">
        <v>9.5</v>
      </c>
      <c r="C207" s="366" t="s">
        <v>286</v>
      </c>
      <c r="D207" s="366" t="s">
        <v>286</v>
      </c>
      <c r="E207" s="364">
        <v>73</v>
      </c>
      <c r="F207" s="363">
        <f t="shared" si="23"/>
        <v>92.5</v>
      </c>
      <c r="G207" s="364" t="str">
        <f t="shared" si="24"/>
        <v>A1</v>
      </c>
      <c r="H207" s="336">
        <v>9.5</v>
      </c>
      <c r="I207" s="366" t="s">
        <v>286</v>
      </c>
      <c r="J207" s="366" t="s">
        <v>286</v>
      </c>
      <c r="K207" s="337">
        <v>74.5</v>
      </c>
      <c r="L207" s="363">
        <f t="shared" si="25"/>
        <v>94</v>
      </c>
      <c r="M207" s="367" t="str">
        <f t="shared" si="26"/>
        <v>A1</v>
      </c>
    </row>
    <row r="208" spans="1:13" ht="24.95" customHeight="1" x14ac:dyDescent="0.3">
      <c r="A208" s="332" t="s">
        <v>454</v>
      </c>
      <c r="B208" s="361">
        <v>10</v>
      </c>
      <c r="C208" s="366" t="s">
        <v>286</v>
      </c>
      <c r="D208" s="366" t="s">
        <v>286</v>
      </c>
      <c r="E208" s="361">
        <v>74</v>
      </c>
      <c r="F208" s="363">
        <f t="shared" si="23"/>
        <v>94</v>
      </c>
      <c r="G208" s="368" t="str">
        <f t="shared" si="24"/>
        <v>A1</v>
      </c>
      <c r="H208" s="341">
        <v>8.75</v>
      </c>
      <c r="I208" s="366" t="s">
        <v>286</v>
      </c>
      <c r="J208" s="366" t="s">
        <v>286</v>
      </c>
      <c r="K208" s="337">
        <v>75</v>
      </c>
      <c r="L208" s="363">
        <f t="shared" si="25"/>
        <v>93.75</v>
      </c>
      <c r="M208" s="367" t="str">
        <f t="shared" si="26"/>
        <v>A1</v>
      </c>
    </row>
    <row r="209" spans="1:13" ht="24.95" customHeight="1" x14ac:dyDescent="0.3">
      <c r="A209" s="332" t="s">
        <v>8</v>
      </c>
      <c r="B209" s="364">
        <v>9.75</v>
      </c>
      <c r="C209" s="366" t="s">
        <v>288</v>
      </c>
      <c r="D209" s="366" t="s">
        <v>288</v>
      </c>
      <c r="E209" s="364">
        <v>72</v>
      </c>
      <c r="F209" s="363">
        <f>B209+C209+D209+E209</f>
        <v>90.75</v>
      </c>
      <c r="G209" s="364" t="str">
        <f t="shared" si="24"/>
        <v>A2</v>
      </c>
      <c r="H209" s="336">
        <v>10</v>
      </c>
      <c r="I209" s="366" t="s">
        <v>288</v>
      </c>
      <c r="J209" s="366" t="s">
        <v>286</v>
      </c>
      <c r="K209" s="337">
        <v>79</v>
      </c>
      <c r="L209" s="363">
        <f t="shared" si="25"/>
        <v>98.5</v>
      </c>
      <c r="M209" s="369" t="str">
        <f t="shared" si="26"/>
        <v>A1</v>
      </c>
    </row>
    <row r="210" spans="1:13" ht="24.95" customHeight="1" x14ac:dyDescent="0.3">
      <c r="A210" s="332" t="s">
        <v>481</v>
      </c>
      <c r="B210" s="341"/>
      <c r="C210" s="341"/>
      <c r="D210" s="341"/>
      <c r="E210" s="343">
        <v>49</v>
      </c>
      <c r="F210" s="370"/>
      <c r="G210" s="341"/>
      <c r="H210" s="341"/>
      <c r="I210" s="341"/>
      <c r="J210" s="341"/>
      <c r="K210" s="341">
        <v>49</v>
      </c>
      <c r="L210" s="341"/>
      <c r="M210" s="365"/>
    </row>
    <row r="211" spans="1:13" ht="24.95" customHeight="1" x14ac:dyDescent="0.3">
      <c r="A211" s="332" t="s">
        <v>482</v>
      </c>
      <c r="B211" s="341"/>
      <c r="C211" s="341"/>
      <c r="D211" s="341"/>
      <c r="E211" s="343">
        <v>50</v>
      </c>
      <c r="F211" s="341"/>
      <c r="G211" s="341"/>
      <c r="H211" s="341"/>
      <c r="I211" s="341"/>
      <c r="J211" s="341"/>
      <c r="K211" s="343">
        <v>44.5</v>
      </c>
      <c r="L211" s="341"/>
      <c r="M211" s="365"/>
    </row>
    <row r="212" spans="1:13" ht="24.95" customHeight="1" x14ac:dyDescent="0.3">
      <c r="A212" s="332" t="s">
        <v>483</v>
      </c>
      <c r="B212" s="341"/>
      <c r="C212" s="341"/>
      <c r="D212" s="341"/>
      <c r="E212" s="341">
        <v>50</v>
      </c>
      <c r="F212" s="341"/>
      <c r="G212" s="341"/>
      <c r="H212" s="341"/>
      <c r="I212" s="341"/>
      <c r="J212" s="341"/>
      <c r="K212" s="341">
        <v>50</v>
      </c>
      <c r="L212" s="341"/>
      <c r="M212" s="365"/>
    </row>
    <row r="213" spans="1:13" ht="49.5" customHeight="1" x14ac:dyDescent="0.3">
      <c r="A213" s="332" t="s">
        <v>455</v>
      </c>
      <c r="B213" s="325"/>
      <c r="C213" s="344" t="s">
        <v>456</v>
      </c>
      <c r="D213" s="345">
        <f>(F206+F207+F208+F209+E210)</f>
        <v>425</v>
      </c>
      <c r="E213" s="346"/>
      <c r="F213" s="344" t="s">
        <v>457</v>
      </c>
      <c r="G213" s="345">
        <f>(D213/450)*100</f>
        <v>94.444444444444443</v>
      </c>
      <c r="H213" s="346"/>
      <c r="I213" s="347"/>
      <c r="J213" s="609" t="s">
        <v>458</v>
      </c>
      <c r="K213" s="610"/>
      <c r="L213" s="599" t="str">
        <f>IF(G213&gt;=91,"A1",IF(G213&gt;=81,"A2",IF(G213&gt;=71,"B1",IF(G213&gt;=61,"B2",IF(G213&gt;=51,"C1",IF(G213&gt;=41,"C2",IF(G213&gt;=33,"D","E")))))))</f>
        <v>A1</v>
      </c>
      <c r="M213" s="601" t="str">
        <f t="shared" ref="M213:M215" si="27">IF(K213&gt;=91,"A1",IF(K213&gt;=81,"A2",IF(K213&gt;=71,"B1",IF(K213&gt;=61,"B2",IF(K213&gt;=51,"C1",IF(K213&gt;=41,"C2",IF(K213&gt;=33,"D","E")))))))</f>
        <v>E</v>
      </c>
    </row>
    <row r="214" spans="1:13" ht="50.25" customHeight="1" x14ac:dyDescent="0.3">
      <c r="A214" s="348" t="s">
        <v>459</v>
      </c>
      <c r="B214" s="325"/>
      <c r="C214" s="344" t="s">
        <v>460</v>
      </c>
      <c r="D214" s="345">
        <f>(L206+L207+L208+L209+K210)</f>
        <v>434</v>
      </c>
      <c r="E214" s="346"/>
      <c r="F214" s="344" t="s">
        <v>461</v>
      </c>
      <c r="G214" s="345">
        <f>D214/450*100</f>
        <v>96.444444444444443</v>
      </c>
      <c r="H214" s="346"/>
      <c r="I214" s="347"/>
      <c r="J214" s="609" t="s">
        <v>462</v>
      </c>
      <c r="K214" s="610"/>
      <c r="L214" s="599" t="str">
        <f>IF(G214&gt;=91,"A1",IF(G214&gt;=81,"A2",IF(G214&gt;=71,"B1",IF(G214&gt;=61,"B2",IF(G214&gt;=51,"C1",IF(G214&gt;=41,"C2",IF(G214&gt;=33,"D","E")))))))</f>
        <v>A1</v>
      </c>
      <c r="M214" s="601" t="str">
        <f t="shared" si="27"/>
        <v>E</v>
      </c>
    </row>
    <row r="215" spans="1:13" ht="41.25" customHeight="1" x14ac:dyDescent="0.3">
      <c r="A215" s="349" t="s">
        <v>463</v>
      </c>
      <c r="B215" s="350"/>
      <c r="C215" s="350">
        <f>(D213+D214)</f>
        <v>859</v>
      </c>
      <c r="D215" s="650"/>
      <c r="E215" s="651"/>
      <c r="F215" s="350" t="s">
        <v>464</v>
      </c>
      <c r="G215" s="350"/>
      <c r="H215" s="350"/>
      <c r="I215" s="320">
        <f>(C215/900)*100</f>
        <v>95.444444444444443</v>
      </c>
      <c r="J215" s="350" t="s">
        <v>465</v>
      </c>
      <c r="K215" s="350"/>
      <c r="L215" s="650" t="str">
        <f>IF(I215&gt;=91,"A1",IF(I215&gt;=81,"A2",IF(I215&gt;=71,"B1",IF(I215&gt;=61,"B2",IF(I215&gt;=51,"C1",IF(I215&gt;=41,"C2",IF(I215&gt;=33,"D","E")))))))</f>
        <v>A1</v>
      </c>
      <c r="M215" s="652" t="str">
        <f t="shared" si="27"/>
        <v>E</v>
      </c>
    </row>
    <row r="216" spans="1:13" ht="24.95" customHeight="1" x14ac:dyDescent="0.3">
      <c r="A216" s="649" t="s">
        <v>250</v>
      </c>
      <c r="B216" s="629"/>
      <c r="C216" s="629"/>
      <c r="D216" s="629"/>
      <c r="E216" s="629"/>
      <c r="F216" s="629"/>
      <c r="G216" s="629"/>
      <c r="H216" s="629"/>
      <c r="I216" s="629"/>
      <c r="J216" s="629"/>
      <c r="K216" s="629"/>
      <c r="L216" s="629"/>
      <c r="M216" s="648"/>
    </row>
    <row r="217" spans="1:13" ht="24.95" customHeight="1" x14ac:dyDescent="0.3">
      <c r="A217" s="608" t="s">
        <v>251</v>
      </c>
      <c r="B217" s="606"/>
      <c r="C217" s="606"/>
      <c r="D217" s="606"/>
      <c r="E217" s="606"/>
      <c r="F217" s="606"/>
      <c r="G217" s="606"/>
      <c r="H217" s="606"/>
      <c r="I217" s="606"/>
      <c r="J217" s="606"/>
      <c r="K217" s="606"/>
      <c r="L217" s="606"/>
      <c r="M217" s="607"/>
    </row>
    <row r="218" spans="1:13" ht="24.95" customHeight="1" x14ac:dyDescent="0.3">
      <c r="A218" s="608" t="s">
        <v>252</v>
      </c>
      <c r="B218" s="606"/>
      <c r="C218" s="606"/>
      <c r="D218" s="606"/>
      <c r="E218" s="598"/>
      <c r="F218" s="597" t="s">
        <v>253</v>
      </c>
      <c r="G218" s="606"/>
      <c r="H218" s="606"/>
      <c r="I218" s="606"/>
      <c r="J218" s="598"/>
      <c r="K218" s="597" t="s">
        <v>466</v>
      </c>
      <c r="L218" s="606"/>
      <c r="M218" s="607"/>
    </row>
    <row r="219" spans="1:13" ht="24.95" customHeight="1" x14ac:dyDescent="0.3">
      <c r="A219" s="643" t="s">
        <v>254</v>
      </c>
      <c r="B219" s="644"/>
      <c r="C219" s="644"/>
      <c r="D219" s="644"/>
      <c r="E219" s="645"/>
      <c r="F219" s="599" t="s">
        <v>275</v>
      </c>
      <c r="G219" s="600"/>
      <c r="H219" s="600"/>
      <c r="I219" s="600"/>
      <c r="J219" s="602"/>
      <c r="K219" s="599" t="s">
        <v>275</v>
      </c>
      <c r="L219" s="600"/>
      <c r="M219" s="601"/>
    </row>
    <row r="220" spans="1:13" ht="24.95" customHeight="1" x14ac:dyDescent="0.3">
      <c r="A220" s="608" t="s">
        <v>255</v>
      </c>
      <c r="B220" s="606"/>
      <c r="C220" s="606"/>
      <c r="D220" s="606"/>
      <c r="E220" s="606"/>
      <c r="F220" s="606"/>
      <c r="G220" s="606"/>
      <c r="H220" s="606"/>
      <c r="I220" s="606"/>
      <c r="J220" s="606"/>
      <c r="K220" s="606"/>
      <c r="L220" s="606"/>
      <c r="M220" s="607"/>
    </row>
    <row r="221" spans="1:13" ht="24.95" customHeight="1" x14ac:dyDescent="0.3">
      <c r="A221" s="608" t="s">
        <v>252</v>
      </c>
      <c r="B221" s="606"/>
      <c r="C221" s="606"/>
      <c r="D221" s="606"/>
      <c r="E221" s="598"/>
      <c r="F221" s="597" t="s">
        <v>253</v>
      </c>
      <c r="G221" s="606"/>
      <c r="H221" s="606"/>
      <c r="I221" s="606"/>
      <c r="J221" s="598"/>
      <c r="K221" s="597" t="s">
        <v>466</v>
      </c>
      <c r="L221" s="606"/>
      <c r="M221" s="607"/>
    </row>
    <row r="222" spans="1:13" ht="24.95" customHeight="1" x14ac:dyDescent="0.3">
      <c r="A222" s="603" t="s">
        <v>256</v>
      </c>
      <c r="B222" s="604"/>
      <c r="C222" s="604"/>
      <c r="D222" s="604"/>
      <c r="E222" s="605"/>
      <c r="F222" s="599" t="s">
        <v>270</v>
      </c>
      <c r="G222" s="600"/>
      <c r="H222" s="600"/>
      <c r="I222" s="600"/>
      <c r="J222" s="602"/>
      <c r="K222" s="599" t="s">
        <v>270</v>
      </c>
      <c r="L222" s="600"/>
      <c r="M222" s="601"/>
    </row>
    <row r="223" spans="1:13" ht="24.95" customHeight="1" x14ac:dyDescent="0.3">
      <c r="A223" s="603" t="s">
        <v>257</v>
      </c>
      <c r="B223" s="604"/>
      <c r="C223" s="604"/>
      <c r="D223" s="604"/>
      <c r="E223" s="605"/>
      <c r="F223" s="599" t="s">
        <v>270</v>
      </c>
      <c r="G223" s="600"/>
      <c r="H223" s="600"/>
      <c r="I223" s="600"/>
      <c r="J223" s="602"/>
      <c r="K223" s="599" t="s">
        <v>270</v>
      </c>
      <c r="L223" s="600"/>
      <c r="M223" s="601"/>
    </row>
    <row r="224" spans="1:13" ht="24.95" customHeight="1" x14ac:dyDescent="0.3">
      <c r="A224" s="643" t="s">
        <v>478</v>
      </c>
      <c r="B224" s="644"/>
      <c r="C224" s="644"/>
      <c r="D224" s="644"/>
      <c r="E224" s="645"/>
      <c r="F224" s="599" t="s">
        <v>280</v>
      </c>
      <c r="G224" s="600"/>
      <c r="H224" s="600"/>
      <c r="I224" s="600"/>
      <c r="J224" s="602"/>
      <c r="K224" s="599" t="s">
        <v>280</v>
      </c>
      <c r="L224" s="600"/>
      <c r="M224" s="601"/>
    </row>
    <row r="225" spans="1:13" ht="24.95" customHeight="1" x14ac:dyDescent="0.3">
      <c r="A225" s="643" t="s">
        <v>259</v>
      </c>
      <c r="B225" s="644"/>
      <c r="C225" s="644"/>
      <c r="D225" s="644"/>
      <c r="E225" s="645"/>
      <c r="F225" s="599" t="s">
        <v>270</v>
      </c>
      <c r="G225" s="600"/>
      <c r="H225" s="600"/>
      <c r="I225" s="600"/>
      <c r="J225" s="602"/>
      <c r="K225" s="599" t="s">
        <v>270</v>
      </c>
      <c r="L225" s="600"/>
      <c r="M225" s="601"/>
    </row>
    <row r="226" spans="1:13" ht="24.95" customHeight="1" x14ac:dyDescent="0.3">
      <c r="A226" s="608" t="s">
        <v>260</v>
      </c>
      <c r="B226" s="606"/>
      <c r="C226" s="606"/>
      <c r="D226" s="606"/>
      <c r="E226" s="606"/>
      <c r="F226" s="606"/>
      <c r="G226" s="606"/>
      <c r="H226" s="606"/>
      <c r="I226" s="606"/>
      <c r="J226" s="606"/>
      <c r="K226" s="606"/>
      <c r="L226" s="606"/>
      <c r="M226" s="607"/>
    </row>
    <row r="227" spans="1:13" ht="24.95" customHeight="1" x14ac:dyDescent="0.3">
      <c r="A227" s="608" t="s">
        <v>252</v>
      </c>
      <c r="B227" s="606"/>
      <c r="C227" s="606"/>
      <c r="D227" s="606"/>
      <c r="E227" s="598"/>
      <c r="F227" s="597" t="s">
        <v>253</v>
      </c>
      <c r="G227" s="606"/>
      <c r="H227" s="606"/>
      <c r="I227" s="606"/>
      <c r="J227" s="598"/>
      <c r="K227" s="597" t="s">
        <v>466</v>
      </c>
      <c r="L227" s="606"/>
      <c r="M227" s="607"/>
    </row>
    <row r="228" spans="1:13" ht="24.95" customHeight="1" x14ac:dyDescent="0.3">
      <c r="A228" s="643" t="s">
        <v>261</v>
      </c>
      <c r="B228" s="644"/>
      <c r="C228" s="644"/>
      <c r="D228" s="644"/>
      <c r="E228" s="644"/>
      <c r="F228" s="645"/>
      <c r="G228" s="599" t="s">
        <v>492</v>
      </c>
      <c r="H228" s="600"/>
      <c r="I228" s="600"/>
      <c r="J228" s="600"/>
      <c r="K228" s="600"/>
      <c r="L228" s="600"/>
      <c r="M228" s="601"/>
    </row>
    <row r="229" spans="1:13" ht="24.95" customHeight="1" x14ac:dyDescent="0.3">
      <c r="A229" s="332" t="s">
        <v>467</v>
      </c>
      <c r="B229" s="599" t="s">
        <v>245</v>
      </c>
      <c r="C229" s="600"/>
      <c r="D229" s="600"/>
      <c r="E229" s="600"/>
      <c r="F229" s="600"/>
      <c r="G229" s="600"/>
      <c r="H229" s="600"/>
      <c r="I229" s="600"/>
      <c r="J229" s="600"/>
      <c r="K229" s="600"/>
      <c r="L229" s="600"/>
      <c r="M229" s="601"/>
    </row>
    <row r="230" spans="1:13" ht="24.95" customHeight="1" x14ac:dyDescent="0.3">
      <c r="A230" s="332" t="s">
        <v>48</v>
      </c>
      <c r="B230" s="599" t="s">
        <v>470</v>
      </c>
      <c r="C230" s="600"/>
      <c r="D230" s="600"/>
      <c r="E230" s="600"/>
      <c r="F230" s="600"/>
      <c r="G230" s="600"/>
      <c r="H230" s="600"/>
      <c r="I230" s="600"/>
      <c r="J230" s="600"/>
      <c r="K230" s="600"/>
      <c r="L230" s="600"/>
      <c r="M230" s="601"/>
    </row>
    <row r="231" spans="1:13" ht="24.95" customHeight="1" x14ac:dyDescent="0.3">
      <c r="A231" s="655" t="s">
        <v>468</v>
      </c>
      <c r="B231" s="621"/>
      <c r="C231" s="622"/>
      <c r="D231" s="662" t="s">
        <v>471</v>
      </c>
      <c r="E231" s="663"/>
      <c r="F231" s="663"/>
      <c r="G231" s="663"/>
      <c r="H231" s="663"/>
      <c r="I231" s="664"/>
      <c r="J231" s="671" t="s">
        <v>469</v>
      </c>
      <c r="K231" s="621"/>
      <c r="L231" s="621"/>
      <c r="M231" s="672"/>
    </row>
    <row r="232" spans="1:13" ht="24.95" customHeight="1" x14ac:dyDescent="0.3">
      <c r="A232" s="656"/>
      <c r="B232" s="657"/>
      <c r="C232" s="658"/>
      <c r="D232" s="665"/>
      <c r="E232" s="666"/>
      <c r="F232" s="666"/>
      <c r="G232" s="666"/>
      <c r="H232" s="666"/>
      <c r="I232" s="667"/>
      <c r="J232" s="673"/>
      <c r="K232" s="657"/>
      <c r="L232" s="657"/>
      <c r="M232" s="674"/>
    </row>
    <row r="233" spans="1:13" ht="24.95" customHeight="1" x14ac:dyDescent="0.3">
      <c r="A233" s="656"/>
      <c r="B233" s="657"/>
      <c r="C233" s="658"/>
      <c r="D233" s="665"/>
      <c r="E233" s="666"/>
      <c r="F233" s="666"/>
      <c r="G233" s="666"/>
      <c r="H233" s="666"/>
      <c r="I233" s="667"/>
      <c r="J233" s="673"/>
      <c r="K233" s="657"/>
      <c r="L233" s="657"/>
      <c r="M233" s="674"/>
    </row>
    <row r="234" spans="1:13" ht="24.95" customHeight="1" x14ac:dyDescent="0.3">
      <c r="A234" s="659"/>
      <c r="B234" s="660"/>
      <c r="C234" s="661"/>
      <c r="D234" s="668"/>
      <c r="E234" s="669"/>
      <c r="F234" s="669"/>
      <c r="G234" s="669"/>
      <c r="H234" s="669"/>
      <c r="I234" s="670"/>
      <c r="J234" s="675"/>
      <c r="K234" s="660"/>
      <c r="L234" s="660"/>
      <c r="M234" s="676"/>
    </row>
    <row r="235" spans="1:13" ht="24.95" customHeight="1" x14ac:dyDescent="0.3">
      <c r="A235" s="608" t="s">
        <v>262</v>
      </c>
      <c r="B235" s="606"/>
      <c r="C235" s="606"/>
      <c r="D235" s="606"/>
      <c r="E235" s="606"/>
      <c r="F235" s="606"/>
      <c r="G235" s="598"/>
      <c r="H235" s="597" t="s">
        <v>263</v>
      </c>
      <c r="I235" s="606"/>
      <c r="J235" s="606"/>
      <c r="K235" s="606"/>
      <c r="L235" s="606"/>
      <c r="M235" s="607"/>
    </row>
    <row r="236" spans="1:13" ht="24.95" customHeight="1" x14ac:dyDescent="0.3">
      <c r="A236" s="351" t="s">
        <v>264</v>
      </c>
      <c r="B236" s="597" t="s">
        <v>11</v>
      </c>
      <c r="C236" s="598"/>
      <c r="D236" s="347" t="s">
        <v>264</v>
      </c>
      <c r="E236" s="346"/>
      <c r="F236" s="597" t="s">
        <v>11</v>
      </c>
      <c r="G236" s="598"/>
      <c r="H236" s="352"/>
      <c r="I236" s="352"/>
      <c r="J236" s="353" t="s">
        <v>265</v>
      </c>
      <c r="K236" s="352"/>
      <c r="L236" s="352" t="s">
        <v>11</v>
      </c>
      <c r="M236" s="354"/>
    </row>
    <row r="237" spans="1:13" ht="24.95" customHeight="1" x14ac:dyDescent="0.3">
      <c r="A237" s="351" t="s">
        <v>266</v>
      </c>
      <c r="B237" s="597" t="s">
        <v>267</v>
      </c>
      <c r="C237" s="598"/>
      <c r="D237" s="597" t="s">
        <v>268</v>
      </c>
      <c r="E237" s="598"/>
      <c r="F237" s="597" t="s">
        <v>269</v>
      </c>
      <c r="G237" s="598"/>
      <c r="H237" s="352"/>
      <c r="I237" s="352"/>
      <c r="J237" s="597">
        <v>3</v>
      </c>
      <c r="K237" s="598"/>
      <c r="L237" s="346" t="s">
        <v>270</v>
      </c>
      <c r="M237" s="354"/>
    </row>
    <row r="238" spans="1:13" ht="24.95" customHeight="1" x14ac:dyDescent="0.3">
      <c r="A238" s="351" t="s">
        <v>271</v>
      </c>
      <c r="B238" s="597" t="s">
        <v>272</v>
      </c>
      <c r="C238" s="598"/>
      <c r="D238" s="597" t="s">
        <v>273</v>
      </c>
      <c r="E238" s="598"/>
      <c r="F238" s="597" t="s">
        <v>274</v>
      </c>
      <c r="G238" s="598"/>
      <c r="H238" s="352"/>
      <c r="I238" s="352"/>
      <c r="J238" s="597">
        <v>2</v>
      </c>
      <c r="K238" s="598"/>
      <c r="L238" s="346" t="s">
        <v>275</v>
      </c>
      <c r="M238" s="354"/>
    </row>
    <row r="239" spans="1:13" ht="24.95" customHeight="1" x14ac:dyDescent="0.3">
      <c r="A239" s="351" t="s">
        <v>276</v>
      </c>
      <c r="B239" s="597" t="s">
        <v>277</v>
      </c>
      <c r="C239" s="598"/>
      <c r="D239" s="597" t="s">
        <v>278</v>
      </c>
      <c r="E239" s="598"/>
      <c r="F239" s="597" t="s">
        <v>279</v>
      </c>
      <c r="G239" s="598"/>
      <c r="H239" s="352"/>
      <c r="I239" s="352"/>
      <c r="J239" s="597">
        <v>1</v>
      </c>
      <c r="K239" s="598"/>
      <c r="L239" s="346" t="s">
        <v>280</v>
      </c>
      <c r="M239" s="354"/>
    </row>
    <row r="240" spans="1:13" ht="24.95" customHeight="1" thickBot="1" x14ac:dyDescent="0.35">
      <c r="A240" s="355" t="s">
        <v>281</v>
      </c>
      <c r="B240" s="677" t="s">
        <v>282</v>
      </c>
      <c r="C240" s="678"/>
      <c r="D240" s="679" t="s">
        <v>283</v>
      </c>
      <c r="E240" s="680"/>
      <c r="F240" s="679" t="s">
        <v>284</v>
      </c>
      <c r="G240" s="680"/>
      <c r="H240" s="356"/>
      <c r="I240" s="356"/>
      <c r="J240" s="356"/>
      <c r="K240" s="356"/>
      <c r="L240" s="356"/>
      <c r="M240" s="357"/>
    </row>
    <row r="241" spans="1:13" ht="24.95" customHeight="1" x14ac:dyDescent="0.3"/>
    <row r="242" spans="1:13" ht="24.95" customHeight="1" thickBot="1" x14ac:dyDescent="0.35"/>
    <row r="243" spans="1:13" ht="24.95" customHeight="1" x14ac:dyDescent="0.3">
      <c r="A243" s="321"/>
      <c r="B243" s="619" t="s">
        <v>429</v>
      </c>
      <c r="C243" s="619"/>
      <c r="D243" s="619"/>
      <c r="E243" s="619"/>
      <c r="F243" s="619"/>
      <c r="G243" s="619"/>
      <c r="H243" s="619"/>
      <c r="I243" s="623"/>
      <c r="J243" s="618" t="s">
        <v>430</v>
      </c>
      <c r="K243" s="619"/>
      <c r="L243" s="619"/>
      <c r="M243" s="620"/>
    </row>
    <row r="244" spans="1:13" ht="24.95" customHeight="1" x14ac:dyDescent="0.3">
      <c r="A244" s="608" t="s">
        <v>431</v>
      </c>
      <c r="B244" s="606"/>
      <c r="C244" s="606"/>
      <c r="D244" s="606"/>
      <c r="E244" s="606"/>
      <c r="F244" s="606"/>
      <c r="G244" s="606"/>
      <c r="H244" s="606"/>
      <c r="I244" s="606"/>
      <c r="J244" s="606"/>
      <c r="K244" s="606"/>
      <c r="L244" s="606"/>
      <c r="M244" s="607"/>
    </row>
    <row r="245" spans="1:13" ht="24.95" customHeight="1" x14ac:dyDescent="0.3">
      <c r="A245" s="323"/>
      <c r="B245" s="606" t="s">
        <v>432</v>
      </c>
      <c r="C245" s="606"/>
      <c r="D245" s="606"/>
      <c r="E245" s="598"/>
      <c r="F245" s="324" t="s">
        <v>433</v>
      </c>
      <c r="G245" s="324"/>
      <c r="H245" s="597" t="s">
        <v>434</v>
      </c>
      <c r="I245" s="606"/>
      <c r="J245" s="598"/>
      <c r="K245" s="319" t="s">
        <v>435</v>
      </c>
      <c r="L245" s="325"/>
      <c r="M245" s="326"/>
    </row>
    <row r="246" spans="1:13" ht="24.95" customHeight="1" x14ac:dyDescent="0.3">
      <c r="A246" s="608" t="s">
        <v>477</v>
      </c>
      <c r="B246" s="606"/>
      <c r="C246" s="606"/>
      <c r="D246" s="606"/>
      <c r="E246" s="606"/>
      <c r="F246" s="606"/>
      <c r="G246" s="606"/>
      <c r="H246" s="606"/>
      <c r="I246" s="606"/>
      <c r="J246" s="606"/>
      <c r="K246" s="606"/>
      <c r="L246" s="606"/>
      <c r="M246" s="607"/>
    </row>
    <row r="247" spans="1:13" ht="24.95" customHeight="1" x14ac:dyDescent="0.3">
      <c r="A247" s="608" t="s">
        <v>436</v>
      </c>
      <c r="B247" s="606"/>
      <c r="C247" s="606"/>
      <c r="D247" s="606"/>
      <c r="E247" s="606"/>
      <c r="F247" s="606"/>
      <c r="G247" s="606"/>
      <c r="H247" s="606"/>
      <c r="I247" s="606"/>
      <c r="J247" s="606"/>
      <c r="K247" s="606"/>
      <c r="L247" s="606"/>
      <c r="M247" s="607"/>
    </row>
    <row r="248" spans="1:13" ht="24.95" customHeight="1" x14ac:dyDescent="0.3">
      <c r="A248" s="603" t="s">
        <v>437</v>
      </c>
      <c r="B248" s="605"/>
      <c r="C248" s="631" t="s">
        <v>101</v>
      </c>
      <c r="D248" s="629"/>
      <c r="E248" s="629"/>
      <c r="F248" s="629"/>
      <c r="G248" s="630"/>
      <c r="H248" s="327" t="s">
        <v>438</v>
      </c>
      <c r="I248" s="328"/>
      <c r="J248" s="631">
        <v>6</v>
      </c>
      <c r="K248" s="629"/>
      <c r="L248" s="629"/>
      <c r="M248" s="648"/>
    </row>
    <row r="249" spans="1:13" ht="24.95" customHeight="1" x14ac:dyDescent="0.3">
      <c r="A249" s="603" t="s">
        <v>439</v>
      </c>
      <c r="B249" s="605"/>
      <c r="C249" s="631" t="s">
        <v>472</v>
      </c>
      <c r="D249" s="629"/>
      <c r="E249" s="629"/>
      <c r="F249" s="629"/>
      <c r="G249" s="630"/>
      <c r="H249" s="327" t="s">
        <v>440</v>
      </c>
      <c r="I249" s="328"/>
      <c r="J249" s="631">
        <v>1254</v>
      </c>
      <c r="K249" s="629"/>
      <c r="L249" s="629"/>
      <c r="M249" s="648"/>
    </row>
    <row r="250" spans="1:13" ht="24.95" customHeight="1" x14ac:dyDescent="0.3">
      <c r="A250" s="603" t="s">
        <v>441</v>
      </c>
      <c r="B250" s="605"/>
      <c r="C250" s="628">
        <v>42082</v>
      </c>
      <c r="D250" s="646"/>
      <c r="E250" s="646"/>
      <c r="F250" s="646"/>
      <c r="G250" s="647"/>
      <c r="H250" s="327" t="s">
        <v>442</v>
      </c>
      <c r="I250" s="328"/>
      <c r="J250" s="631">
        <v>7889768809</v>
      </c>
      <c r="K250" s="629"/>
      <c r="L250" s="629"/>
      <c r="M250" s="648"/>
    </row>
    <row r="251" spans="1:13" ht="24.95" customHeight="1" x14ac:dyDescent="0.3">
      <c r="A251" s="603" t="s">
        <v>443</v>
      </c>
      <c r="B251" s="605"/>
      <c r="C251" s="631" t="s">
        <v>212</v>
      </c>
      <c r="D251" s="629"/>
      <c r="E251" s="629"/>
      <c r="F251" s="629"/>
      <c r="G251" s="648"/>
      <c r="H251" s="643" t="s">
        <v>36</v>
      </c>
      <c r="I251" s="645"/>
      <c r="J251" s="631" t="s">
        <v>473</v>
      </c>
      <c r="K251" s="629"/>
      <c r="L251" s="629"/>
      <c r="M251" s="648"/>
    </row>
    <row r="252" spans="1:13" ht="24.95" customHeight="1" x14ac:dyDescent="0.3">
      <c r="A252" s="608" t="s">
        <v>444</v>
      </c>
      <c r="B252" s="606"/>
      <c r="C252" s="606"/>
      <c r="D252" s="606"/>
      <c r="E252" s="606"/>
      <c r="F252" s="606"/>
      <c r="G252" s="606"/>
      <c r="H252" s="606"/>
      <c r="I252" s="606"/>
      <c r="J252" s="606"/>
      <c r="K252" s="606"/>
      <c r="L252" s="606"/>
      <c r="M252" s="607"/>
    </row>
    <row r="253" spans="1:13" ht="24.95" customHeight="1" x14ac:dyDescent="0.3">
      <c r="A253" s="653" t="s">
        <v>445</v>
      </c>
      <c r="B253" s="597" t="s">
        <v>446</v>
      </c>
      <c r="C253" s="606"/>
      <c r="D253" s="606"/>
      <c r="E253" s="606"/>
      <c r="F253" s="606"/>
      <c r="G253" s="598"/>
      <c r="H253" s="597" t="s">
        <v>447</v>
      </c>
      <c r="I253" s="606"/>
      <c r="J253" s="606"/>
      <c r="K253" s="606"/>
      <c r="L253" s="606"/>
      <c r="M253" s="607"/>
    </row>
    <row r="254" spans="1:13" ht="45" customHeight="1" x14ac:dyDescent="0.3">
      <c r="A254" s="654"/>
      <c r="B254" s="329" t="s">
        <v>448</v>
      </c>
      <c r="C254" s="329" t="s">
        <v>449</v>
      </c>
      <c r="D254" s="329" t="s">
        <v>450</v>
      </c>
      <c r="E254" s="329" t="s">
        <v>451</v>
      </c>
      <c r="F254" s="329">
        <v>100</v>
      </c>
      <c r="G254" s="330" t="s">
        <v>29</v>
      </c>
      <c r="H254" s="329" t="s">
        <v>452</v>
      </c>
      <c r="I254" s="329" t="s">
        <v>449</v>
      </c>
      <c r="J254" s="329" t="s">
        <v>450</v>
      </c>
      <c r="K254" s="329" t="s">
        <v>453</v>
      </c>
      <c r="L254" s="329">
        <v>100</v>
      </c>
      <c r="M254" s="331" t="s">
        <v>29</v>
      </c>
    </row>
    <row r="255" spans="1:13" ht="24.95" customHeight="1" x14ac:dyDescent="0.3">
      <c r="A255" s="332" t="s">
        <v>5</v>
      </c>
      <c r="B255" s="361">
        <v>9.25</v>
      </c>
      <c r="C255" s="362" t="s">
        <v>286</v>
      </c>
      <c r="D255" s="362" t="s">
        <v>286</v>
      </c>
      <c r="E255" s="361">
        <v>66</v>
      </c>
      <c r="F255" s="363">
        <f t="shared" ref="F255:F258" si="28">B255+C255+D255+E255</f>
        <v>85.25</v>
      </c>
      <c r="G255" s="364" t="str">
        <f t="shared" ref="G255:G258" si="29">IF(F255&gt;=91,"A1",IF(F255&gt;=81,"A2",IF(F255&gt;=71,"B1",IF(F255&gt;=61,"B2",IF(F255&gt;=51,"C1",IF(F255&gt;=41,"C2",IF(F255&gt;=33,"D","E")))))))</f>
        <v>A2</v>
      </c>
      <c r="H255" s="336">
        <v>9.25</v>
      </c>
      <c r="I255" s="362" t="s">
        <v>286</v>
      </c>
      <c r="J255" s="362" t="s">
        <v>286</v>
      </c>
      <c r="K255" s="337">
        <v>73</v>
      </c>
      <c r="L255" s="363">
        <f t="shared" ref="L255:L258" si="30">H255+I255+J255+K255</f>
        <v>92.25</v>
      </c>
      <c r="M255" s="365" t="str">
        <f t="shared" ref="M255:M258" si="31">IF(L255&gt;=91,"A1",IF(L255&gt;=81,"A2",IF(L255&gt;=71,"B1",IF(L255&gt;=61,"B2",IF(L255&gt;=51,"C1",IF(L255&gt;=41,"C2",IF(L255&gt;=33,"D","E")))))))</f>
        <v>A1</v>
      </c>
    </row>
    <row r="256" spans="1:13" ht="24.95" customHeight="1" x14ac:dyDescent="0.3">
      <c r="A256" s="332" t="s">
        <v>6</v>
      </c>
      <c r="B256" s="364">
        <v>9.5</v>
      </c>
      <c r="C256" s="366" t="s">
        <v>286</v>
      </c>
      <c r="D256" s="366" t="s">
        <v>286</v>
      </c>
      <c r="E256" s="364">
        <v>73</v>
      </c>
      <c r="F256" s="363">
        <f t="shared" si="28"/>
        <v>92.5</v>
      </c>
      <c r="G256" s="364" t="str">
        <f t="shared" si="29"/>
        <v>A1</v>
      </c>
      <c r="H256" s="336">
        <v>10</v>
      </c>
      <c r="I256" s="366" t="s">
        <v>286</v>
      </c>
      <c r="J256" s="366" t="s">
        <v>286</v>
      </c>
      <c r="K256" s="337">
        <v>72.5</v>
      </c>
      <c r="L256" s="363">
        <f t="shared" si="30"/>
        <v>92.5</v>
      </c>
      <c r="M256" s="367" t="str">
        <f t="shared" si="31"/>
        <v>A1</v>
      </c>
    </row>
    <row r="257" spans="1:13" ht="24.95" customHeight="1" x14ac:dyDescent="0.3">
      <c r="A257" s="332" t="s">
        <v>454</v>
      </c>
      <c r="B257" s="361">
        <v>5.25</v>
      </c>
      <c r="C257" s="366" t="s">
        <v>286</v>
      </c>
      <c r="D257" s="366" t="s">
        <v>286</v>
      </c>
      <c r="E257" s="361">
        <v>63</v>
      </c>
      <c r="F257" s="363">
        <f t="shared" si="28"/>
        <v>78.25</v>
      </c>
      <c r="G257" s="368" t="str">
        <f t="shared" si="29"/>
        <v>B1</v>
      </c>
      <c r="H257" s="341">
        <v>7.25</v>
      </c>
      <c r="I257" s="366" t="s">
        <v>286</v>
      </c>
      <c r="J257" s="366" t="s">
        <v>286</v>
      </c>
      <c r="K257" s="337">
        <v>64</v>
      </c>
      <c r="L257" s="363">
        <f t="shared" si="30"/>
        <v>81.25</v>
      </c>
      <c r="M257" s="367" t="str">
        <f t="shared" si="31"/>
        <v>A2</v>
      </c>
    </row>
    <row r="258" spans="1:13" ht="24.95" customHeight="1" x14ac:dyDescent="0.3">
      <c r="A258" s="332" t="s">
        <v>8</v>
      </c>
      <c r="B258" s="364">
        <v>9.75</v>
      </c>
      <c r="C258" s="366" t="s">
        <v>288</v>
      </c>
      <c r="D258" s="366" t="s">
        <v>287</v>
      </c>
      <c r="E258" s="364">
        <v>61.5</v>
      </c>
      <c r="F258" s="363">
        <f t="shared" si="28"/>
        <v>79.75</v>
      </c>
      <c r="G258" s="364" t="str">
        <f t="shared" si="29"/>
        <v>B1</v>
      </c>
      <c r="H258" s="336">
        <v>9</v>
      </c>
      <c r="I258" s="366" t="s">
        <v>288</v>
      </c>
      <c r="J258" s="366" t="s">
        <v>286</v>
      </c>
      <c r="K258" s="337">
        <v>74</v>
      </c>
      <c r="L258" s="363">
        <f t="shared" si="30"/>
        <v>92.5</v>
      </c>
      <c r="M258" s="369" t="str">
        <f t="shared" si="31"/>
        <v>A1</v>
      </c>
    </row>
    <row r="259" spans="1:13" ht="24.95" customHeight="1" x14ac:dyDescent="0.3">
      <c r="A259" s="332" t="s">
        <v>481</v>
      </c>
      <c r="B259" s="341"/>
      <c r="C259" s="341"/>
      <c r="D259" s="341"/>
      <c r="E259" s="343">
        <v>37.5</v>
      </c>
      <c r="F259" s="370"/>
      <c r="G259" s="341"/>
      <c r="H259" s="341"/>
      <c r="I259" s="341"/>
      <c r="J259" s="341"/>
      <c r="K259" s="341">
        <v>39</v>
      </c>
      <c r="L259" s="341"/>
      <c r="M259" s="365"/>
    </row>
    <row r="260" spans="1:13" ht="24.95" customHeight="1" x14ac:dyDescent="0.3">
      <c r="A260" s="332" t="s">
        <v>482</v>
      </c>
      <c r="B260" s="341"/>
      <c r="C260" s="341"/>
      <c r="D260" s="341"/>
      <c r="E260" s="343">
        <v>46</v>
      </c>
      <c r="F260" s="341"/>
      <c r="G260" s="341"/>
      <c r="H260" s="341"/>
      <c r="I260" s="341"/>
      <c r="J260" s="341"/>
      <c r="K260" s="343">
        <v>35.5</v>
      </c>
      <c r="L260" s="341"/>
      <c r="M260" s="365"/>
    </row>
    <row r="261" spans="1:13" ht="24.95" customHeight="1" x14ac:dyDescent="0.3">
      <c r="A261" s="332" t="s">
        <v>483</v>
      </c>
      <c r="B261" s="341"/>
      <c r="C261" s="341"/>
      <c r="D261" s="341"/>
      <c r="E261" s="341">
        <v>40</v>
      </c>
      <c r="F261" s="341"/>
      <c r="G261" s="341"/>
      <c r="H261" s="341"/>
      <c r="I261" s="341"/>
      <c r="J261" s="341"/>
      <c r="K261" s="341">
        <v>47</v>
      </c>
      <c r="L261" s="341"/>
      <c r="M261" s="365"/>
    </row>
    <row r="262" spans="1:13" ht="42" customHeight="1" x14ac:dyDescent="0.3">
      <c r="A262" s="332" t="s">
        <v>455</v>
      </c>
      <c r="B262" s="325"/>
      <c r="C262" s="344" t="s">
        <v>456</v>
      </c>
      <c r="D262" s="345">
        <f>(F255+F256+F257+F258+E259)</f>
        <v>373.25</v>
      </c>
      <c r="E262" s="346"/>
      <c r="F262" s="344" t="s">
        <v>457</v>
      </c>
      <c r="G262" s="345">
        <f>(D262/450)*100</f>
        <v>82.944444444444443</v>
      </c>
      <c r="H262" s="346"/>
      <c r="I262" s="347"/>
      <c r="J262" s="609" t="s">
        <v>458</v>
      </c>
      <c r="K262" s="610"/>
      <c r="L262" s="599" t="str">
        <f>IF(G262&gt;=91,"A1",IF(G262&gt;=81,"A2",IF(G262&gt;=71,"B1",IF(G262&gt;=61,"B2",IF(G262&gt;=51,"C1",IF(G262&gt;=41,"C2",IF(G262&gt;=33,"D","E")))))))</f>
        <v>A2</v>
      </c>
      <c r="M262" s="601" t="str">
        <f t="shared" ref="M262:M264" si="32">IF(K262&gt;=91,"A1",IF(K262&gt;=81,"A2",IF(K262&gt;=71,"B1",IF(K262&gt;=61,"B2",IF(K262&gt;=51,"C1",IF(K262&gt;=41,"C2",IF(K262&gt;=33,"D","E")))))))</f>
        <v>E</v>
      </c>
    </row>
    <row r="263" spans="1:13" ht="37.5" customHeight="1" x14ac:dyDescent="0.3">
      <c r="A263" s="348" t="s">
        <v>459</v>
      </c>
      <c r="B263" s="325"/>
      <c r="C263" s="344" t="s">
        <v>460</v>
      </c>
      <c r="D263" s="345">
        <f>(L255+L256+L257+L258+K259)</f>
        <v>397.5</v>
      </c>
      <c r="E263" s="346"/>
      <c r="F263" s="344" t="s">
        <v>461</v>
      </c>
      <c r="G263" s="345">
        <f>D263/450*100</f>
        <v>88.333333333333329</v>
      </c>
      <c r="H263" s="346"/>
      <c r="I263" s="347"/>
      <c r="J263" s="609" t="s">
        <v>462</v>
      </c>
      <c r="K263" s="610"/>
      <c r="L263" s="599" t="str">
        <f>IF(G263&gt;=91,"A1",IF(G263&gt;=81,"A2",IF(G263&gt;=71,"B1",IF(G263&gt;=61,"B2",IF(G263&gt;=51,"C1",IF(G263&gt;=41,"C2",IF(G263&gt;=33,"D","E")))))))</f>
        <v>A2</v>
      </c>
      <c r="M263" s="601" t="str">
        <f t="shared" si="32"/>
        <v>E</v>
      </c>
    </row>
    <row r="264" spans="1:13" ht="41.25" customHeight="1" x14ac:dyDescent="0.3">
      <c r="A264" s="349" t="s">
        <v>463</v>
      </c>
      <c r="B264" s="350"/>
      <c r="C264" s="350">
        <f>(D262+D263)</f>
        <v>770.75</v>
      </c>
      <c r="D264" s="650"/>
      <c r="E264" s="651"/>
      <c r="F264" s="350" t="s">
        <v>464</v>
      </c>
      <c r="G264" s="350"/>
      <c r="H264" s="350"/>
      <c r="I264" s="320">
        <f>(C264/900)*100</f>
        <v>85.638888888888886</v>
      </c>
      <c r="J264" s="350" t="s">
        <v>465</v>
      </c>
      <c r="K264" s="350"/>
      <c r="L264" s="650" t="str">
        <f>IF(I264&gt;=91,"A1",IF(I264&gt;=81,"A2",IF(I264&gt;=71,"B1",IF(I264&gt;=61,"B2",IF(I264&gt;=51,"C1",IF(I264&gt;=41,"C2",IF(I264&gt;=33,"D","E")))))))</f>
        <v>A2</v>
      </c>
      <c r="M264" s="652" t="str">
        <f t="shared" si="32"/>
        <v>E</v>
      </c>
    </row>
    <row r="265" spans="1:13" ht="24.95" customHeight="1" x14ac:dyDescent="0.3">
      <c r="A265" s="649" t="s">
        <v>250</v>
      </c>
      <c r="B265" s="629"/>
      <c r="C265" s="629"/>
      <c r="D265" s="629"/>
      <c r="E265" s="629"/>
      <c r="F265" s="629"/>
      <c r="G265" s="629"/>
      <c r="H265" s="629"/>
      <c r="I265" s="629"/>
      <c r="J265" s="629"/>
      <c r="K265" s="629"/>
      <c r="L265" s="629"/>
      <c r="M265" s="648"/>
    </row>
    <row r="266" spans="1:13" ht="24.95" customHeight="1" x14ac:dyDescent="0.3">
      <c r="A266" s="608" t="s">
        <v>251</v>
      </c>
      <c r="B266" s="606"/>
      <c r="C266" s="606"/>
      <c r="D266" s="606"/>
      <c r="E266" s="606"/>
      <c r="F266" s="606"/>
      <c r="G266" s="606"/>
      <c r="H266" s="606"/>
      <c r="I266" s="606"/>
      <c r="J266" s="606"/>
      <c r="K266" s="606"/>
      <c r="L266" s="606"/>
      <c r="M266" s="607"/>
    </row>
    <row r="267" spans="1:13" ht="24.95" customHeight="1" x14ac:dyDescent="0.3">
      <c r="A267" s="608" t="s">
        <v>252</v>
      </c>
      <c r="B267" s="606"/>
      <c r="C267" s="606"/>
      <c r="D267" s="606"/>
      <c r="E267" s="598"/>
      <c r="F267" s="597" t="s">
        <v>253</v>
      </c>
      <c r="G267" s="606"/>
      <c r="H267" s="606"/>
      <c r="I267" s="606"/>
      <c r="J267" s="598"/>
      <c r="K267" s="597" t="s">
        <v>466</v>
      </c>
      <c r="L267" s="606"/>
      <c r="M267" s="607"/>
    </row>
    <row r="268" spans="1:13" ht="24.95" customHeight="1" x14ac:dyDescent="0.3">
      <c r="A268" s="643" t="s">
        <v>254</v>
      </c>
      <c r="B268" s="644"/>
      <c r="C268" s="644"/>
      <c r="D268" s="644"/>
      <c r="E268" s="645"/>
      <c r="F268" s="599" t="s">
        <v>270</v>
      </c>
      <c r="G268" s="600"/>
      <c r="H268" s="600"/>
      <c r="I268" s="600"/>
      <c r="J268" s="602"/>
      <c r="K268" s="599" t="s">
        <v>270</v>
      </c>
      <c r="L268" s="600"/>
      <c r="M268" s="601"/>
    </row>
    <row r="269" spans="1:13" ht="24.95" customHeight="1" x14ac:dyDescent="0.3">
      <c r="A269" s="608" t="s">
        <v>255</v>
      </c>
      <c r="B269" s="606"/>
      <c r="C269" s="606"/>
      <c r="D269" s="606"/>
      <c r="E269" s="606"/>
      <c r="F269" s="606"/>
      <c r="G269" s="606"/>
      <c r="H269" s="606"/>
      <c r="I269" s="606"/>
      <c r="J269" s="606"/>
      <c r="K269" s="606"/>
      <c r="L269" s="606"/>
      <c r="M269" s="607"/>
    </row>
    <row r="270" spans="1:13" ht="24.95" customHeight="1" x14ac:dyDescent="0.3">
      <c r="A270" s="608" t="s">
        <v>252</v>
      </c>
      <c r="B270" s="606"/>
      <c r="C270" s="606"/>
      <c r="D270" s="606"/>
      <c r="E270" s="598"/>
      <c r="F270" s="597" t="s">
        <v>253</v>
      </c>
      <c r="G270" s="606"/>
      <c r="H270" s="606"/>
      <c r="I270" s="606"/>
      <c r="J270" s="598"/>
      <c r="K270" s="597" t="s">
        <v>466</v>
      </c>
      <c r="L270" s="606"/>
      <c r="M270" s="607"/>
    </row>
    <row r="271" spans="1:13" ht="24.95" customHeight="1" x14ac:dyDescent="0.3">
      <c r="A271" s="603" t="s">
        <v>256</v>
      </c>
      <c r="B271" s="604"/>
      <c r="C271" s="604"/>
      <c r="D271" s="604"/>
      <c r="E271" s="605"/>
      <c r="F271" s="599" t="s">
        <v>270</v>
      </c>
      <c r="G271" s="600"/>
      <c r="H271" s="600"/>
      <c r="I271" s="600"/>
      <c r="J271" s="602"/>
      <c r="K271" s="599" t="s">
        <v>270</v>
      </c>
      <c r="L271" s="600"/>
      <c r="M271" s="601"/>
    </row>
    <row r="272" spans="1:13" ht="24.95" customHeight="1" x14ac:dyDescent="0.3">
      <c r="A272" s="603" t="s">
        <v>257</v>
      </c>
      <c r="B272" s="604"/>
      <c r="C272" s="604"/>
      <c r="D272" s="604"/>
      <c r="E272" s="605"/>
      <c r="F272" s="599" t="s">
        <v>270</v>
      </c>
      <c r="G272" s="600"/>
      <c r="H272" s="600"/>
      <c r="I272" s="600"/>
      <c r="J272" s="602"/>
      <c r="K272" s="599" t="s">
        <v>270</v>
      </c>
      <c r="L272" s="600"/>
      <c r="M272" s="601"/>
    </row>
    <row r="273" spans="1:13" ht="24.95" customHeight="1" x14ac:dyDescent="0.3">
      <c r="A273" s="643" t="s">
        <v>478</v>
      </c>
      <c r="B273" s="644"/>
      <c r="C273" s="644"/>
      <c r="D273" s="644"/>
      <c r="E273" s="645"/>
      <c r="F273" s="599" t="s">
        <v>270</v>
      </c>
      <c r="G273" s="600"/>
      <c r="H273" s="600"/>
      <c r="I273" s="600"/>
      <c r="J273" s="602"/>
      <c r="K273" s="599" t="s">
        <v>270</v>
      </c>
      <c r="L273" s="600"/>
      <c r="M273" s="601"/>
    </row>
    <row r="274" spans="1:13" ht="24.95" customHeight="1" x14ac:dyDescent="0.3">
      <c r="A274" s="643" t="s">
        <v>259</v>
      </c>
      <c r="B274" s="644"/>
      <c r="C274" s="644"/>
      <c r="D274" s="644"/>
      <c r="E274" s="645"/>
      <c r="F274" s="599" t="s">
        <v>270</v>
      </c>
      <c r="G274" s="600"/>
      <c r="H274" s="600"/>
      <c r="I274" s="600"/>
      <c r="J274" s="602"/>
      <c r="K274" s="599" t="s">
        <v>270</v>
      </c>
      <c r="L274" s="600"/>
      <c r="M274" s="601"/>
    </row>
    <row r="275" spans="1:13" ht="24.95" customHeight="1" x14ac:dyDescent="0.3">
      <c r="A275" s="608" t="s">
        <v>260</v>
      </c>
      <c r="B275" s="606"/>
      <c r="C275" s="606"/>
      <c r="D275" s="606"/>
      <c r="E275" s="606"/>
      <c r="F275" s="606"/>
      <c r="G275" s="606"/>
      <c r="H275" s="606"/>
      <c r="I275" s="606"/>
      <c r="J275" s="606"/>
      <c r="K275" s="606"/>
      <c r="L275" s="606"/>
      <c r="M275" s="607"/>
    </row>
    <row r="276" spans="1:13" ht="24.95" customHeight="1" x14ac:dyDescent="0.3">
      <c r="A276" s="608" t="s">
        <v>252</v>
      </c>
      <c r="B276" s="606"/>
      <c r="C276" s="606"/>
      <c r="D276" s="606"/>
      <c r="E276" s="598"/>
      <c r="F276" s="597" t="s">
        <v>253</v>
      </c>
      <c r="G276" s="606"/>
      <c r="H276" s="606"/>
      <c r="I276" s="606"/>
      <c r="J276" s="598"/>
      <c r="K276" s="597" t="s">
        <v>466</v>
      </c>
      <c r="L276" s="606"/>
      <c r="M276" s="607"/>
    </row>
    <row r="277" spans="1:13" ht="24.95" customHeight="1" x14ac:dyDescent="0.3">
      <c r="A277" s="643" t="s">
        <v>261</v>
      </c>
      <c r="B277" s="644"/>
      <c r="C277" s="644"/>
      <c r="D277" s="644"/>
      <c r="E277" s="644"/>
      <c r="F277" s="645"/>
      <c r="G277" s="599" t="s">
        <v>486</v>
      </c>
      <c r="H277" s="600"/>
      <c r="I277" s="600"/>
      <c r="J277" s="600"/>
      <c r="K277" s="600"/>
      <c r="L277" s="600"/>
      <c r="M277" s="601"/>
    </row>
    <row r="278" spans="1:13" ht="24.95" customHeight="1" x14ac:dyDescent="0.3">
      <c r="A278" s="332" t="s">
        <v>467</v>
      </c>
      <c r="B278" s="599" t="s">
        <v>244</v>
      </c>
      <c r="C278" s="600"/>
      <c r="D278" s="600"/>
      <c r="E278" s="600"/>
      <c r="F278" s="600"/>
      <c r="G278" s="600"/>
      <c r="H278" s="600"/>
      <c r="I278" s="600"/>
      <c r="J278" s="600"/>
      <c r="K278" s="600"/>
      <c r="L278" s="600"/>
      <c r="M278" s="601"/>
    </row>
    <row r="279" spans="1:13" ht="24.95" customHeight="1" x14ac:dyDescent="0.3">
      <c r="A279" s="332" t="s">
        <v>48</v>
      </c>
      <c r="B279" s="599" t="s">
        <v>470</v>
      </c>
      <c r="C279" s="600"/>
      <c r="D279" s="600"/>
      <c r="E279" s="600"/>
      <c r="F279" s="600"/>
      <c r="G279" s="600"/>
      <c r="H279" s="600"/>
      <c r="I279" s="600"/>
      <c r="J279" s="600"/>
      <c r="K279" s="600"/>
      <c r="L279" s="600"/>
      <c r="M279" s="601"/>
    </row>
    <row r="280" spans="1:13" ht="24.95" customHeight="1" x14ac:dyDescent="0.3">
      <c r="A280" s="655" t="s">
        <v>468</v>
      </c>
      <c r="B280" s="621"/>
      <c r="C280" s="622"/>
      <c r="D280" s="662" t="s">
        <v>471</v>
      </c>
      <c r="E280" s="663"/>
      <c r="F280" s="663"/>
      <c r="G280" s="663"/>
      <c r="H280" s="663"/>
      <c r="I280" s="664"/>
      <c r="J280" s="671" t="s">
        <v>469</v>
      </c>
      <c r="K280" s="621"/>
      <c r="L280" s="621"/>
      <c r="M280" s="672"/>
    </row>
    <row r="281" spans="1:13" ht="24.95" customHeight="1" x14ac:dyDescent="0.3">
      <c r="A281" s="656"/>
      <c r="B281" s="657"/>
      <c r="C281" s="658"/>
      <c r="D281" s="665"/>
      <c r="E281" s="666"/>
      <c r="F281" s="666"/>
      <c r="G281" s="666"/>
      <c r="H281" s="666"/>
      <c r="I281" s="667"/>
      <c r="J281" s="673"/>
      <c r="K281" s="657"/>
      <c r="L281" s="657"/>
      <c r="M281" s="674"/>
    </row>
    <row r="282" spans="1:13" ht="24.95" customHeight="1" x14ac:dyDescent="0.3">
      <c r="A282" s="656"/>
      <c r="B282" s="657"/>
      <c r="C282" s="658"/>
      <c r="D282" s="665"/>
      <c r="E282" s="666"/>
      <c r="F282" s="666"/>
      <c r="G282" s="666"/>
      <c r="H282" s="666"/>
      <c r="I282" s="667"/>
      <c r="J282" s="673"/>
      <c r="K282" s="657"/>
      <c r="L282" s="657"/>
      <c r="M282" s="674"/>
    </row>
    <row r="283" spans="1:13" ht="24.95" customHeight="1" x14ac:dyDescent="0.3">
      <c r="A283" s="659"/>
      <c r="B283" s="660"/>
      <c r="C283" s="661"/>
      <c r="D283" s="668"/>
      <c r="E283" s="669"/>
      <c r="F283" s="669"/>
      <c r="G283" s="669"/>
      <c r="H283" s="669"/>
      <c r="I283" s="670"/>
      <c r="J283" s="675"/>
      <c r="K283" s="660"/>
      <c r="L283" s="660"/>
      <c r="M283" s="676"/>
    </row>
    <row r="284" spans="1:13" ht="24.95" customHeight="1" x14ac:dyDescent="0.3">
      <c r="A284" s="608" t="s">
        <v>262</v>
      </c>
      <c r="B284" s="606"/>
      <c r="C284" s="606"/>
      <c r="D284" s="606"/>
      <c r="E284" s="606"/>
      <c r="F284" s="606"/>
      <c r="G284" s="598"/>
      <c r="H284" s="597" t="s">
        <v>263</v>
      </c>
      <c r="I284" s="606"/>
      <c r="J284" s="606"/>
      <c r="K284" s="606"/>
      <c r="L284" s="606"/>
      <c r="M284" s="607"/>
    </row>
    <row r="285" spans="1:13" ht="24.95" customHeight="1" x14ac:dyDescent="0.3">
      <c r="A285" s="351" t="s">
        <v>264</v>
      </c>
      <c r="B285" s="597" t="s">
        <v>11</v>
      </c>
      <c r="C285" s="598"/>
      <c r="D285" s="347" t="s">
        <v>264</v>
      </c>
      <c r="E285" s="346"/>
      <c r="F285" s="597" t="s">
        <v>11</v>
      </c>
      <c r="G285" s="598"/>
      <c r="H285" s="352"/>
      <c r="I285" s="352"/>
      <c r="J285" s="353" t="s">
        <v>265</v>
      </c>
      <c r="K285" s="352"/>
      <c r="L285" s="352" t="s">
        <v>11</v>
      </c>
      <c r="M285" s="354"/>
    </row>
    <row r="286" spans="1:13" ht="24.95" customHeight="1" x14ac:dyDescent="0.3">
      <c r="A286" s="351" t="s">
        <v>266</v>
      </c>
      <c r="B286" s="597" t="s">
        <v>267</v>
      </c>
      <c r="C286" s="598"/>
      <c r="D286" s="597" t="s">
        <v>268</v>
      </c>
      <c r="E286" s="598"/>
      <c r="F286" s="597" t="s">
        <v>269</v>
      </c>
      <c r="G286" s="598"/>
      <c r="H286" s="352"/>
      <c r="I286" s="352"/>
      <c r="J286" s="597">
        <v>3</v>
      </c>
      <c r="K286" s="598"/>
      <c r="L286" s="346" t="s">
        <v>270</v>
      </c>
      <c r="M286" s="354"/>
    </row>
    <row r="287" spans="1:13" ht="24.95" customHeight="1" x14ac:dyDescent="0.3">
      <c r="A287" s="351" t="s">
        <v>271</v>
      </c>
      <c r="B287" s="597" t="s">
        <v>272</v>
      </c>
      <c r="C287" s="598"/>
      <c r="D287" s="597" t="s">
        <v>273</v>
      </c>
      <c r="E287" s="598"/>
      <c r="F287" s="597" t="s">
        <v>274</v>
      </c>
      <c r="G287" s="598"/>
      <c r="H287" s="352"/>
      <c r="I287" s="352"/>
      <c r="J287" s="597">
        <v>2</v>
      </c>
      <c r="K287" s="598"/>
      <c r="L287" s="346" t="s">
        <v>275</v>
      </c>
      <c r="M287" s="354"/>
    </row>
    <row r="288" spans="1:13" ht="24.95" customHeight="1" x14ac:dyDescent="0.3">
      <c r="A288" s="351" t="s">
        <v>276</v>
      </c>
      <c r="B288" s="597" t="s">
        <v>277</v>
      </c>
      <c r="C288" s="598"/>
      <c r="D288" s="597" t="s">
        <v>278</v>
      </c>
      <c r="E288" s="598"/>
      <c r="F288" s="597" t="s">
        <v>279</v>
      </c>
      <c r="G288" s="598"/>
      <c r="H288" s="352"/>
      <c r="I288" s="352"/>
      <c r="J288" s="597">
        <v>1</v>
      </c>
      <c r="K288" s="598"/>
      <c r="L288" s="346" t="s">
        <v>280</v>
      </c>
      <c r="M288" s="354"/>
    </row>
    <row r="289" spans="1:13" ht="24.95" customHeight="1" thickBot="1" x14ac:dyDescent="0.35">
      <c r="A289" s="355" t="s">
        <v>281</v>
      </c>
      <c r="B289" s="677" t="s">
        <v>282</v>
      </c>
      <c r="C289" s="678"/>
      <c r="D289" s="679" t="s">
        <v>283</v>
      </c>
      <c r="E289" s="680"/>
      <c r="F289" s="679" t="s">
        <v>284</v>
      </c>
      <c r="G289" s="680"/>
      <c r="H289" s="356"/>
      <c r="I289" s="356"/>
      <c r="J289" s="356"/>
      <c r="K289" s="356"/>
      <c r="L289" s="356"/>
      <c r="M289" s="357"/>
    </row>
    <row r="290" spans="1:13" ht="21" thickBot="1" x14ac:dyDescent="0.35"/>
    <row r="291" spans="1:13" ht="24.95" customHeight="1" x14ac:dyDescent="0.3">
      <c r="A291" s="321"/>
      <c r="B291" s="619" t="s">
        <v>429</v>
      </c>
      <c r="C291" s="619"/>
      <c r="D291" s="619"/>
      <c r="E291" s="619"/>
      <c r="F291" s="619"/>
      <c r="G291" s="619"/>
      <c r="H291" s="619"/>
      <c r="I291" s="623"/>
      <c r="J291" s="618" t="s">
        <v>430</v>
      </c>
      <c r="K291" s="619"/>
      <c r="L291" s="619"/>
      <c r="M291" s="620"/>
    </row>
    <row r="292" spans="1:13" ht="24.95" customHeight="1" x14ac:dyDescent="0.3">
      <c r="A292" s="608" t="s">
        <v>431</v>
      </c>
      <c r="B292" s="606"/>
      <c r="C292" s="606"/>
      <c r="D292" s="606"/>
      <c r="E292" s="606"/>
      <c r="F292" s="606"/>
      <c r="G292" s="606"/>
      <c r="H292" s="606"/>
      <c r="I292" s="606"/>
      <c r="J292" s="606"/>
      <c r="K292" s="606"/>
      <c r="L292" s="606"/>
      <c r="M292" s="607"/>
    </row>
    <row r="293" spans="1:13" ht="24.95" customHeight="1" x14ac:dyDescent="0.3">
      <c r="A293" s="323"/>
      <c r="B293" s="606" t="s">
        <v>432</v>
      </c>
      <c r="C293" s="606"/>
      <c r="D293" s="606"/>
      <c r="E293" s="598"/>
      <c r="F293" s="324" t="s">
        <v>433</v>
      </c>
      <c r="G293" s="324"/>
      <c r="H293" s="597" t="s">
        <v>434</v>
      </c>
      <c r="I293" s="606"/>
      <c r="J293" s="598"/>
      <c r="K293" s="319" t="s">
        <v>435</v>
      </c>
      <c r="L293" s="325"/>
      <c r="M293" s="326"/>
    </row>
    <row r="294" spans="1:13" ht="24.95" customHeight="1" x14ac:dyDescent="0.3">
      <c r="A294" s="608" t="s">
        <v>477</v>
      </c>
      <c r="B294" s="606"/>
      <c r="C294" s="606"/>
      <c r="D294" s="606"/>
      <c r="E294" s="606"/>
      <c r="F294" s="606"/>
      <c r="G294" s="606"/>
      <c r="H294" s="606"/>
      <c r="I294" s="606"/>
      <c r="J294" s="606"/>
      <c r="K294" s="606"/>
      <c r="L294" s="606"/>
      <c r="M294" s="607"/>
    </row>
    <row r="295" spans="1:13" ht="24.95" customHeight="1" x14ac:dyDescent="0.3">
      <c r="A295" s="608" t="s">
        <v>436</v>
      </c>
      <c r="B295" s="606"/>
      <c r="C295" s="606"/>
      <c r="D295" s="606"/>
      <c r="E295" s="606"/>
      <c r="F295" s="606"/>
      <c r="G295" s="606"/>
      <c r="H295" s="606"/>
      <c r="I295" s="606"/>
      <c r="J295" s="606"/>
      <c r="K295" s="606"/>
      <c r="L295" s="606"/>
      <c r="M295" s="607"/>
    </row>
    <row r="296" spans="1:13" ht="24.95" customHeight="1" x14ac:dyDescent="0.3">
      <c r="A296" s="603" t="s">
        <v>437</v>
      </c>
      <c r="B296" s="605"/>
      <c r="C296" s="631" t="s">
        <v>109</v>
      </c>
      <c r="D296" s="629"/>
      <c r="E296" s="629"/>
      <c r="F296" s="629"/>
      <c r="G296" s="630"/>
      <c r="H296" s="327" t="s">
        <v>438</v>
      </c>
      <c r="I296" s="328"/>
      <c r="J296" s="631">
        <v>7</v>
      </c>
      <c r="K296" s="629"/>
      <c r="L296" s="629"/>
      <c r="M296" s="648"/>
    </row>
    <row r="297" spans="1:13" ht="24.95" customHeight="1" x14ac:dyDescent="0.3">
      <c r="A297" s="603" t="s">
        <v>439</v>
      </c>
      <c r="B297" s="605"/>
      <c r="C297" s="631" t="s">
        <v>472</v>
      </c>
      <c r="D297" s="629"/>
      <c r="E297" s="629"/>
      <c r="F297" s="629"/>
      <c r="G297" s="630"/>
      <c r="H297" s="327" t="s">
        <v>440</v>
      </c>
      <c r="I297" s="328"/>
      <c r="J297" s="631">
        <v>1502</v>
      </c>
      <c r="K297" s="629"/>
      <c r="L297" s="629"/>
      <c r="M297" s="648"/>
    </row>
    <row r="298" spans="1:13" ht="24.95" customHeight="1" x14ac:dyDescent="0.3">
      <c r="A298" s="603" t="s">
        <v>441</v>
      </c>
      <c r="B298" s="605"/>
      <c r="C298" s="628">
        <v>42005</v>
      </c>
      <c r="D298" s="646"/>
      <c r="E298" s="646"/>
      <c r="F298" s="646"/>
      <c r="G298" s="647"/>
      <c r="H298" s="327" t="s">
        <v>442</v>
      </c>
      <c r="I298" s="328"/>
      <c r="J298" s="631">
        <v>8492893697</v>
      </c>
      <c r="K298" s="629"/>
      <c r="L298" s="629"/>
      <c r="M298" s="648"/>
    </row>
    <row r="299" spans="1:13" ht="24.95" customHeight="1" x14ac:dyDescent="0.3">
      <c r="A299" s="603" t="s">
        <v>443</v>
      </c>
      <c r="B299" s="605"/>
      <c r="C299" s="631" t="s">
        <v>214</v>
      </c>
      <c r="D299" s="629"/>
      <c r="E299" s="629"/>
      <c r="F299" s="629"/>
      <c r="G299" s="648"/>
      <c r="H299" s="643" t="s">
        <v>36</v>
      </c>
      <c r="I299" s="645"/>
      <c r="J299" s="631" t="s">
        <v>213</v>
      </c>
      <c r="K299" s="629"/>
      <c r="L299" s="629"/>
      <c r="M299" s="648"/>
    </row>
    <row r="300" spans="1:13" ht="24.95" customHeight="1" x14ac:dyDescent="0.3">
      <c r="A300" s="608" t="s">
        <v>444</v>
      </c>
      <c r="B300" s="606"/>
      <c r="C300" s="606"/>
      <c r="D300" s="606"/>
      <c r="E300" s="606"/>
      <c r="F300" s="606"/>
      <c r="G300" s="606"/>
      <c r="H300" s="606"/>
      <c r="I300" s="606"/>
      <c r="J300" s="606"/>
      <c r="K300" s="606"/>
      <c r="L300" s="606"/>
      <c r="M300" s="607"/>
    </row>
    <row r="301" spans="1:13" ht="24.95" customHeight="1" x14ac:dyDescent="0.3">
      <c r="A301" s="653" t="s">
        <v>445</v>
      </c>
      <c r="B301" s="597" t="s">
        <v>446</v>
      </c>
      <c r="C301" s="606"/>
      <c r="D301" s="606"/>
      <c r="E301" s="606"/>
      <c r="F301" s="606"/>
      <c r="G301" s="598"/>
      <c r="H301" s="597" t="s">
        <v>447</v>
      </c>
      <c r="I301" s="606"/>
      <c r="J301" s="606"/>
      <c r="K301" s="606"/>
      <c r="L301" s="606"/>
      <c r="M301" s="607"/>
    </row>
    <row r="302" spans="1:13" ht="46.5" customHeight="1" x14ac:dyDescent="0.3">
      <c r="A302" s="654"/>
      <c r="B302" s="329" t="s">
        <v>448</v>
      </c>
      <c r="C302" s="329" t="s">
        <v>449</v>
      </c>
      <c r="D302" s="329" t="s">
        <v>450</v>
      </c>
      <c r="E302" s="329" t="s">
        <v>451</v>
      </c>
      <c r="F302" s="329">
        <v>100</v>
      </c>
      <c r="G302" s="330" t="s">
        <v>29</v>
      </c>
      <c r="H302" s="329" t="s">
        <v>452</v>
      </c>
      <c r="I302" s="329" t="s">
        <v>449</v>
      </c>
      <c r="J302" s="329" t="s">
        <v>450</v>
      </c>
      <c r="K302" s="329" t="s">
        <v>453</v>
      </c>
      <c r="L302" s="329">
        <v>100</v>
      </c>
      <c r="M302" s="331" t="s">
        <v>29</v>
      </c>
    </row>
    <row r="303" spans="1:13" ht="24.95" customHeight="1" x14ac:dyDescent="0.3">
      <c r="A303" s="332" t="s">
        <v>5</v>
      </c>
      <c r="B303" s="361">
        <v>5.75</v>
      </c>
      <c r="C303" s="362" t="s">
        <v>287</v>
      </c>
      <c r="D303" s="362" t="s">
        <v>287</v>
      </c>
      <c r="E303" s="361">
        <v>29</v>
      </c>
      <c r="F303" s="363">
        <f t="shared" ref="F303:F306" si="33">B303+C303+D303+E303</f>
        <v>42.75</v>
      </c>
      <c r="G303" s="364" t="str">
        <f t="shared" ref="G303:G306" si="34">IF(F303&gt;=91,"A1",IF(F303&gt;=81,"A2",IF(F303&gt;=71,"B1",IF(F303&gt;=61,"B2",IF(F303&gt;=51,"C1",IF(F303&gt;=41,"C2",IF(F303&gt;=33,"D","E")))))))</f>
        <v>C2</v>
      </c>
      <c r="H303" s="336">
        <v>5</v>
      </c>
      <c r="I303" s="362" t="s">
        <v>286</v>
      </c>
      <c r="J303" s="362" t="s">
        <v>287</v>
      </c>
      <c r="K303" s="337">
        <v>34.5</v>
      </c>
      <c r="L303" s="363">
        <f t="shared" ref="L303:L306" si="35">H303+I303+J303+K303</f>
        <v>48.5</v>
      </c>
      <c r="M303" s="365" t="str">
        <f t="shared" ref="M303:M306" si="36">IF(L303&gt;=91,"A1",IF(L303&gt;=81,"A2",IF(L303&gt;=71,"B1",IF(L303&gt;=61,"B2",IF(L303&gt;=51,"C1",IF(L303&gt;=41,"C2",IF(L303&gt;=33,"D","E")))))))</f>
        <v>C2</v>
      </c>
    </row>
    <row r="304" spans="1:13" ht="24.95" customHeight="1" x14ac:dyDescent="0.3">
      <c r="A304" s="332" t="s">
        <v>6</v>
      </c>
      <c r="B304" s="364">
        <v>4.5</v>
      </c>
      <c r="C304" s="366" t="s">
        <v>288</v>
      </c>
      <c r="D304" s="366" t="s">
        <v>286</v>
      </c>
      <c r="E304" s="364">
        <v>34</v>
      </c>
      <c r="F304" s="363">
        <f t="shared" si="33"/>
        <v>48</v>
      </c>
      <c r="G304" s="364" t="str">
        <f t="shared" si="34"/>
        <v>C2</v>
      </c>
      <c r="H304" s="336">
        <v>4.25</v>
      </c>
      <c r="I304" s="366" t="s">
        <v>286</v>
      </c>
      <c r="J304" s="366" t="s">
        <v>287</v>
      </c>
      <c r="K304" s="337">
        <v>40.5</v>
      </c>
      <c r="L304" s="363">
        <f t="shared" si="35"/>
        <v>53.75</v>
      </c>
      <c r="M304" s="367" t="str">
        <f t="shared" si="36"/>
        <v>C1</v>
      </c>
    </row>
    <row r="305" spans="1:13" ht="24.95" customHeight="1" x14ac:dyDescent="0.3">
      <c r="A305" s="332" t="s">
        <v>454</v>
      </c>
      <c r="B305" s="361">
        <v>0.5</v>
      </c>
      <c r="C305" s="366" t="s">
        <v>286</v>
      </c>
      <c r="D305" s="366" t="s">
        <v>286</v>
      </c>
      <c r="E305" s="361">
        <v>37</v>
      </c>
      <c r="F305" s="363">
        <f t="shared" si="33"/>
        <v>47.5</v>
      </c>
      <c r="G305" s="368" t="str">
        <f t="shared" si="34"/>
        <v>C2</v>
      </c>
      <c r="H305" s="341">
        <v>2.75</v>
      </c>
      <c r="I305" s="366" t="s">
        <v>286</v>
      </c>
      <c r="J305" s="366" t="s">
        <v>287</v>
      </c>
      <c r="K305" s="337">
        <v>30</v>
      </c>
      <c r="L305" s="363">
        <f t="shared" si="35"/>
        <v>41.75</v>
      </c>
      <c r="M305" s="367" t="str">
        <f t="shared" si="36"/>
        <v>C2</v>
      </c>
    </row>
    <row r="306" spans="1:13" ht="24.95" customHeight="1" x14ac:dyDescent="0.3">
      <c r="A306" s="332" t="s">
        <v>8</v>
      </c>
      <c r="B306" s="364">
        <v>3.75</v>
      </c>
      <c r="C306" s="366" t="s">
        <v>289</v>
      </c>
      <c r="D306" s="366" t="s">
        <v>303</v>
      </c>
      <c r="E306" s="364">
        <v>34.5</v>
      </c>
      <c r="F306" s="363">
        <f t="shared" si="33"/>
        <v>44.75</v>
      </c>
      <c r="G306" s="364" t="str">
        <f t="shared" si="34"/>
        <v>C2</v>
      </c>
      <c r="H306" s="336">
        <v>5.75</v>
      </c>
      <c r="I306" s="366" t="s">
        <v>287</v>
      </c>
      <c r="J306" s="366" t="s">
        <v>287</v>
      </c>
      <c r="K306" s="337">
        <v>66.5</v>
      </c>
      <c r="L306" s="363">
        <f t="shared" si="35"/>
        <v>80.25</v>
      </c>
      <c r="M306" s="369" t="str">
        <f t="shared" si="36"/>
        <v>B1</v>
      </c>
    </row>
    <row r="307" spans="1:13" ht="24.95" customHeight="1" x14ac:dyDescent="0.3">
      <c r="A307" s="332" t="s">
        <v>481</v>
      </c>
      <c r="B307" s="341"/>
      <c r="C307" s="341"/>
      <c r="D307" s="341"/>
      <c r="E307" s="343">
        <v>17</v>
      </c>
      <c r="F307" s="370"/>
      <c r="G307" s="341"/>
      <c r="H307" s="341"/>
      <c r="I307" s="341"/>
      <c r="J307" s="341"/>
      <c r="K307" s="341">
        <v>34.5</v>
      </c>
      <c r="L307" s="341"/>
      <c r="M307" s="365"/>
    </row>
    <row r="308" spans="1:13" ht="24.95" customHeight="1" x14ac:dyDescent="0.3">
      <c r="A308" s="332" t="s">
        <v>482</v>
      </c>
      <c r="B308" s="341"/>
      <c r="C308" s="341"/>
      <c r="D308" s="341"/>
      <c r="E308" s="343">
        <v>16</v>
      </c>
      <c r="F308" s="341"/>
      <c r="G308" s="341"/>
      <c r="H308" s="341"/>
      <c r="I308" s="341"/>
      <c r="J308" s="341"/>
      <c r="K308" s="343">
        <v>21</v>
      </c>
      <c r="L308" s="341"/>
      <c r="M308" s="365"/>
    </row>
    <row r="309" spans="1:13" ht="24.95" customHeight="1" x14ac:dyDescent="0.3">
      <c r="A309" s="332" t="s">
        <v>483</v>
      </c>
      <c r="B309" s="341"/>
      <c r="C309" s="341"/>
      <c r="D309" s="341"/>
      <c r="E309" s="341">
        <v>18</v>
      </c>
      <c r="F309" s="341"/>
      <c r="G309" s="341"/>
      <c r="H309" s="341"/>
      <c r="I309" s="341"/>
      <c r="J309" s="341"/>
      <c r="K309" s="341">
        <v>27</v>
      </c>
      <c r="L309" s="341"/>
      <c r="M309" s="365"/>
    </row>
    <row r="310" spans="1:13" ht="46.5" customHeight="1" x14ac:dyDescent="0.3">
      <c r="A310" s="332" t="s">
        <v>455</v>
      </c>
      <c r="B310" s="325"/>
      <c r="C310" s="344" t="s">
        <v>456</v>
      </c>
      <c r="D310" s="345">
        <f>(F303+F304+F305+F306+E307)</f>
        <v>200</v>
      </c>
      <c r="E310" s="346"/>
      <c r="F310" s="344" t="s">
        <v>457</v>
      </c>
      <c r="G310" s="345">
        <f>(D310/450)*100</f>
        <v>44.444444444444443</v>
      </c>
      <c r="H310" s="346"/>
      <c r="I310" s="347"/>
      <c r="J310" s="609" t="s">
        <v>458</v>
      </c>
      <c r="K310" s="610"/>
      <c r="L310" s="341" t="str">
        <f>IF(G310&gt;=91,"A1",IF(G310&gt;=81,"A2",IF(G310&gt;=71,"B1",IF(G310&gt;=61,"B2",IF(G310&gt;=51,"C1",IF(G310&gt;=41,"C2",IF(G310&gt;=33,"D","E")))))))</f>
        <v>C2</v>
      </c>
      <c r="M310" s="365" t="str">
        <f t="shared" ref="M310:M312" si="37">IF(K310&gt;=91,"A1",IF(K310&gt;=81,"A2",IF(K310&gt;=71,"B1",IF(K310&gt;=61,"B2",IF(K310&gt;=51,"C1",IF(K310&gt;=41,"C2",IF(K310&gt;=33,"D","E")))))))</f>
        <v>E</v>
      </c>
    </row>
    <row r="311" spans="1:13" ht="42" customHeight="1" x14ac:dyDescent="0.3">
      <c r="A311" s="348" t="s">
        <v>459</v>
      </c>
      <c r="B311" s="325"/>
      <c r="C311" s="344" t="s">
        <v>460</v>
      </c>
      <c r="D311" s="345">
        <f>(L303+L304+L305+L306+K307)</f>
        <v>258.75</v>
      </c>
      <c r="E311" s="346"/>
      <c r="F311" s="344" t="s">
        <v>461</v>
      </c>
      <c r="G311" s="346">
        <f>D311/450*100</f>
        <v>57.499999999999993</v>
      </c>
      <c r="H311" s="346"/>
      <c r="I311" s="347"/>
      <c r="J311" s="609" t="s">
        <v>462</v>
      </c>
      <c r="K311" s="610"/>
      <c r="L311" s="599" t="str">
        <f>IF(G311&gt;=91,"A1",IF(G311&gt;=81,"A2",IF(G311&gt;=71,"B1",IF(G311&gt;=61,"B2",IF(G311&gt;=51,"C1",IF(G311&gt;=41,"C2",IF(G311&gt;=33,"D","E")))))))</f>
        <v>C1</v>
      </c>
      <c r="M311" s="601" t="str">
        <f t="shared" si="37"/>
        <v>E</v>
      </c>
    </row>
    <row r="312" spans="1:13" ht="37.5" customHeight="1" x14ac:dyDescent="0.3">
      <c r="A312" s="349" t="s">
        <v>463</v>
      </c>
      <c r="B312" s="350"/>
      <c r="C312" s="350">
        <f>(D310+D311)</f>
        <v>458.75</v>
      </c>
      <c r="D312" s="650"/>
      <c r="E312" s="651"/>
      <c r="F312" s="350" t="s">
        <v>464</v>
      </c>
      <c r="G312" s="350"/>
      <c r="H312" s="350"/>
      <c r="I312" s="320">
        <f>(C312/900)*100</f>
        <v>50.972222222222221</v>
      </c>
      <c r="J312" s="350" t="s">
        <v>465</v>
      </c>
      <c r="K312" s="350"/>
      <c r="L312" s="350" t="str">
        <f>IF(I312&gt;=91,"A1",IF(I312&gt;=81,"A2",IF(I312&gt;=71,"B1",IF(I312&gt;=61,"B2",IF(I312&gt;=51,"C1",IF(I312&gt;=41,"C2",IF(I312&gt;=33,"D","E")))))))</f>
        <v>C2</v>
      </c>
      <c r="M312" s="371" t="str">
        <f t="shared" si="37"/>
        <v>E</v>
      </c>
    </row>
    <row r="313" spans="1:13" ht="24.95" customHeight="1" x14ac:dyDescent="0.3">
      <c r="A313" s="649" t="s">
        <v>250</v>
      </c>
      <c r="B313" s="629"/>
      <c r="C313" s="629"/>
      <c r="D313" s="629"/>
      <c r="E313" s="629"/>
      <c r="F313" s="629"/>
      <c r="G313" s="629"/>
      <c r="H313" s="629"/>
      <c r="I313" s="629"/>
      <c r="J313" s="629"/>
      <c r="K313" s="629"/>
      <c r="L313" s="629"/>
      <c r="M313" s="648"/>
    </row>
    <row r="314" spans="1:13" ht="24.95" customHeight="1" x14ac:dyDescent="0.3">
      <c r="A314" s="608" t="s">
        <v>251</v>
      </c>
      <c r="B314" s="606"/>
      <c r="C314" s="606"/>
      <c r="D314" s="606"/>
      <c r="E314" s="606"/>
      <c r="F314" s="606"/>
      <c r="G314" s="606"/>
      <c r="H314" s="606"/>
      <c r="I314" s="606"/>
      <c r="J314" s="606"/>
      <c r="K314" s="606"/>
      <c r="L314" s="606"/>
      <c r="M314" s="607"/>
    </row>
    <row r="315" spans="1:13" ht="24.95" customHeight="1" x14ac:dyDescent="0.3">
      <c r="A315" s="608" t="s">
        <v>252</v>
      </c>
      <c r="B315" s="606"/>
      <c r="C315" s="606"/>
      <c r="D315" s="606"/>
      <c r="E315" s="598"/>
      <c r="F315" s="597" t="s">
        <v>253</v>
      </c>
      <c r="G315" s="606"/>
      <c r="H315" s="606"/>
      <c r="I315" s="606"/>
      <c r="J315" s="598"/>
      <c r="K315" s="597" t="s">
        <v>466</v>
      </c>
      <c r="L315" s="606"/>
      <c r="M315" s="607"/>
    </row>
    <row r="316" spans="1:13" ht="24.95" customHeight="1" x14ac:dyDescent="0.3">
      <c r="A316" s="643" t="s">
        <v>254</v>
      </c>
      <c r="B316" s="644"/>
      <c r="C316" s="644"/>
      <c r="D316" s="644"/>
      <c r="E316" s="645"/>
      <c r="F316" s="599" t="s">
        <v>275</v>
      </c>
      <c r="G316" s="600"/>
      <c r="H316" s="600"/>
      <c r="I316" s="600"/>
      <c r="J316" s="602"/>
      <c r="K316" s="599" t="s">
        <v>275</v>
      </c>
      <c r="L316" s="600"/>
      <c r="M316" s="601"/>
    </row>
    <row r="317" spans="1:13" ht="24.95" customHeight="1" x14ac:dyDescent="0.3">
      <c r="A317" s="608" t="s">
        <v>255</v>
      </c>
      <c r="B317" s="606"/>
      <c r="C317" s="606"/>
      <c r="D317" s="606"/>
      <c r="E317" s="606"/>
      <c r="F317" s="606"/>
      <c r="G317" s="606"/>
      <c r="H317" s="606"/>
      <c r="I317" s="606"/>
      <c r="J317" s="606"/>
      <c r="K317" s="606"/>
      <c r="L317" s="606"/>
      <c r="M317" s="607"/>
    </row>
    <row r="318" spans="1:13" ht="24.95" customHeight="1" x14ac:dyDescent="0.3">
      <c r="A318" s="608" t="s">
        <v>252</v>
      </c>
      <c r="B318" s="606"/>
      <c r="C318" s="606"/>
      <c r="D318" s="606"/>
      <c r="E318" s="598"/>
      <c r="F318" s="597" t="s">
        <v>253</v>
      </c>
      <c r="G318" s="606"/>
      <c r="H318" s="606"/>
      <c r="I318" s="606"/>
      <c r="J318" s="598"/>
      <c r="K318" s="597" t="s">
        <v>466</v>
      </c>
      <c r="L318" s="606"/>
      <c r="M318" s="607"/>
    </row>
    <row r="319" spans="1:13" ht="24.95" customHeight="1" x14ac:dyDescent="0.3">
      <c r="A319" s="603" t="s">
        <v>256</v>
      </c>
      <c r="B319" s="604"/>
      <c r="C319" s="604"/>
      <c r="D319" s="604"/>
      <c r="E319" s="605"/>
      <c r="F319" s="599" t="s">
        <v>275</v>
      </c>
      <c r="G319" s="600"/>
      <c r="H319" s="600"/>
      <c r="I319" s="600"/>
      <c r="J319" s="602"/>
      <c r="K319" s="599" t="s">
        <v>275</v>
      </c>
      <c r="L319" s="600"/>
      <c r="M319" s="601"/>
    </row>
    <row r="320" spans="1:13" ht="24.95" customHeight="1" x14ac:dyDescent="0.3">
      <c r="A320" s="603" t="s">
        <v>257</v>
      </c>
      <c r="B320" s="604"/>
      <c r="C320" s="604"/>
      <c r="D320" s="604"/>
      <c r="E320" s="605"/>
      <c r="F320" s="599" t="s">
        <v>270</v>
      </c>
      <c r="G320" s="600"/>
      <c r="H320" s="600"/>
      <c r="I320" s="600"/>
      <c r="J320" s="602"/>
      <c r="K320" s="599" t="s">
        <v>270</v>
      </c>
      <c r="L320" s="600"/>
      <c r="M320" s="601"/>
    </row>
    <row r="321" spans="1:13" ht="24.95" customHeight="1" x14ac:dyDescent="0.3">
      <c r="A321" s="643" t="s">
        <v>478</v>
      </c>
      <c r="B321" s="644"/>
      <c r="C321" s="644"/>
      <c r="D321" s="644"/>
      <c r="E321" s="645"/>
      <c r="F321" s="599" t="s">
        <v>480</v>
      </c>
      <c r="G321" s="600"/>
      <c r="H321" s="600"/>
      <c r="I321" s="600"/>
      <c r="J321" s="602"/>
      <c r="K321" s="599" t="s">
        <v>275</v>
      </c>
      <c r="L321" s="600"/>
      <c r="M321" s="601"/>
    </row>
    <row r="322" spans="1:13" ht="24.95" customHeight="1" x14ac:dyDescent="0.3">
      <c r="A322" s="643" t="s">
        <v>259</v>
      </c>
      <c r="B322" s="644"/>
      <c r="C322" s="644"/>
      <c r="D322" s="644"/>
      <c r="E322" s="645"/>
      <c r="F322" s="599" t="s">
        <v>270</v>
      </c>
      <c r="G322" s="600"/>
      <c r="H322" s="600"/>
      <c r="I322" s="600"/>
      <c r="J322" s="602"/>
      <c r="K322" s="599" t="s">
        <v>270</v>
      </c>
      <c r="L322" s="600"/>
      <c r="M322" s="601"/>
    </row>
    <row r="323" spans="1:13" ht="24.95" customHeight="1" x14ac:dyDescent="0.3">
      <c r="A323" s="608" t="s">
        <v>260</v>
      </c>
      <c r="B323" s="606"/>
      <c r="C323" s="606"/>
      <c r="D323" s="606"/>
      <c r="E323" s="606"/>
      <c r="F323" s="606"/>
      <c r="G323" s="606"/>
      <c r="H323" s="606"/>
      <c r="I323" s="606"/>
      <c r="J323" s="606"/>
      <c r="K323" s="606"/>
      <c r="L323" s="606"/>
      <c r="M323" s="607"/>
    </row>
    <row r="324" spans="1:13" ht="24.95" customHeight="1" x14ac:dyDescent="0.3">
      <c r="A324" s="608" t="s">
        <v>252</v>
      </c>
      <c r="B324" s="606"/>
      <c r="C324" s="606"/>
      <c r="D324" s="606"/>
      <c r="E324" s="598"/>
      <c r="F324" s="597" t="s">
        <v>253</v>
      </c>
      <c r="G324" s="606"/>
      <c r="H324" s="606"/>
      <c r="I324" s="606"/>
      <c r="J324" s="598"/>
      <c r="K324" s="597" t="s">
        <v>466</v>
      </c>
      <c r="L324" s="606"/>
      <c r="M324" s="607"/>
    </row>
    <row r="325" spans="1:13" ht="24.95" customHeight="1" x14ac:dyDescent="0.3">
      <c r="A325" s="643" t="s">
        <v>261</v>
      </c>
      <c r="B325" s="644"/>
      <c r="C325" s="644"/>
      <c r="D325" s="644"/>
      <c r="E325" s="644"/>
      <c r="F325" s="645"/>
      <c r="G325" s="599" t="s">
        <v>493</v>
      </c>
      <c r="H325" s="600"/>
      <c r="I325" s="600"/>
      <c r="J325" s="600"/>
      <c r="K325" s="600"/>
      <c r="L325" s="600"/>
      <c r="M325" s="601"/>
    </row>
    <row r="326" spans="1:13" ht="24.95" customHeight="1" x14ac:dyDescent="0.3">
      <c r="A326" s="332" t="s">
        <v>467</v>
      </c>
      <c r="B326" s="599" t="s">
        <v>247</v>
      </c>
      <c r="C326" s="600"/>
      <c r="D326" s="600"/>
      <c r="E326" s="600"/>
      <c r="F326" s="600"/>
      <c r="G326" s="600"/>
      <c r="H326" s="600"/>
      <c r="I326" s="600"/>
      <c r="J326" s="600"/>
      <c r="K326" s="600"/>
      <c r="L326" s="600"/>
      <c r="M326" s="601"/>
    </row>
    <row r="327" spans="1:13" ht="24.95" customHeight="1" x14ac:dyDescent="0.3">
      <c r="A327" s="332" t="s">
        <v>48</v>
      </c>
      <c r="B327" s="599" t="s">
        <v>470</v>
      </c>
      <c r="C327" s="600"/>
      <c r="D327" s="600"/>
      <c r="E327" s="600"/>
      <c r="F327" s="600"/>
      <c r="G327" s="600"/>
      <c r="H327" s="600"/>
      <c r="I327" s="600"/>
      <c r="J327" s="600"/>
      <c r="K327" s="600"/>
      <c r="L327" s="600"/>
      <c r="M327" s="601"/>
    </row>
    <row r="328" spans="1:13" ht="24.95" customHeight="1" x14ac:dyDescent="0.3">
      <c r="A328" s="655" t="s">
        <v>468</v>
      </c>
      <c r="B328" s="621"/>
      <c r="C328" s="622"/>
      <c r="D328" s="662" t="s">
        <v>471</v>
      </c>
      <c r="E328" s="663"/>
      <c r="F328" s="663"/>
      <c r="G328" s="663"/>
      <c r="H328" s="663"/>
      <c r="I328" s="664"/>
      <c r="J328" s="671" t="s">
        <v>469</v>
      </c>
      <c r="K328" s="621"/>
      <c r="L328" s="621"/>
      <c r="M328" s="672"/>
    </row>
    <row r="329" spans="1:13" ht="24.95" customHeight="1" x14ac:dyDescent="0.3">
      <c r="A329" s="656"/>
      <c r="B329" s="657"/>
      <c r="C329" s="658"/>
      <c r="D329" s="665"/>
      <c r="E329" s="666"/>
      <c r="F329" s="666"/>
      <c r="G329" s="666"/>
      <c r="H329" s="666"/>
      <c r="I329" s="667"/>
      <c r="J329" s="673"/>
      <c r="K329" s="657"/>
      <c r="L329" s="657"/>
      <c r="M329" s="674"/>
    </row>
    <row r="330" spans="1:13" ht="24.95" customHeight="1" x14ac:dyDescent="0.3">
      <c r="A330" s="656"/>
      <c r="B330" s="657"/>
      <c r="C330" s="658"/>
      <c r="D330" s="665"/>
      <c r="E330" s="666"/>
      <c r="F330" s="666"/>
      <c r="G330" s="666"/>
      <c r="H330" s="666"/>
      <c r="I330" s="667"/>
      <c r="J330" s="673"/>
      <c r="K330" s="657"/>
      <c r="L330" s="657"/>
      <c r="M330" s="674"/>
    </row>
    <row r="331" spans="1:13" ht="24.95" customHeight="1" x14ac:dyDescent="0.3">
      <c r="A331" s="659"/>
      <c r="B331" s="660"/>
      <c r="C331" s="661"/>
      <c r="D331" s="668"/>
      <c r="E331" s="669"/>
      <c r="F331" s="669"/>
      <c r="G331" s="669"/>
      <c r="H331" s="669"/>
      <c r="I331" s="670"/>
      <c r="J331" s="675"/>
      <c r="K331" s="660"/>
      <c r="L331" s="660"/>
      <c r="M331" s="676"/>
    </row>
    <row r="332" spans="1:13" ht="24.95" customHeight="1" x14ac:dyDescent="0.3">
      <c r="A332" s="608" t="s">
        <v>262</v>
      </c>
      <c r="B332" s="606"/>
      <c r="C332" s="606"/>
      <c r="D332" s="606"/>
      <c r="E332" s="606"/>
      <c r="F332" s="606"/>
      <c r="G332" s="598"/>
      <c r="H332" s="597" t="s">
        <v>263</v>
      </c>
      <c r="I332" s="606"/>
      <c r="J332" s="606"/>
      <c r="K332" s="606"/>
      <c r="L332" s="606"/>
      <c r="M332" s="607"/>
    </row>
    <row r="333" spans="1:13" ht="24.95" customHeight="1" x14ac:dyDescent="0.3">
      <c r="A333" s="351" t="s">
        <v>264</v>
      </c>
      <c r="B333" s="597" t="s">
        <v>11</v>
      </c>
      <c r="C333" s="598"/>
      <c r="D333" s="347" t="s">
        <v>264</v>
      </c>
      <c r="E333" s="346"/>
      <c r="F333" s="597" t="s">
        <v>11</v>
      </c>
      <c r="G333" s="598"/>
      <c r="H333" s="352"/>
      <c r="I333" s="352"/>
      <c r="J333" s="353" t="s">
        <v>265</v>
      </c>
      <c r="K333" s="352"/>
      <c r="L333" s="352" t="s">
        <v>11</v>
      </c>
      <c r="M333" s="354"/>
    </row>
    <row r="334" spans="1:13" ht="24.95" customHeight="1" x14ac:dyDescent="0.3">
      <c r="A334" s="351" t="s">
        <v>266</v>
      </c>
      <c r="B334" s="597" t="s">
        <v>267</v>
      </c>
      <c r="C334" s="598"/>
      <c r="D334" s="597" t="s">
        <v>268</v>
      </c>
      <c r="E334" s="598"/>
      <c r="F334" s="597" t="s">
        <v>269</v>
      </c>
      <c r="G334" s="598"/>
      <c r="H334" s="352"/>
      <c r="I334" s="352"/>
      <c r="J334" s="597">
        <v>3</v>
      </c>
      <c r="K334" s="598"/>
      <c r="L334" s="346" t="s">
        <v>270</v>
      </c>
      <c r="M334" s="354"/>
    </row>
    <row r="335" spans="1:13" ht="24.95" customHeight="1" x14ac:dyDescent="0.3">
      <c r="A335" s="351" t="s">
        <v>271</v>
      </c>
      <c r="B335" s="597" t="s">
        <v>272</v>
      </c>
      <c r="C335" s="598"/>
      <c r="D335" s="597" t="s">
        <v>273</v>
      </c>
      <c r="E335" s="598"/>
      <c r="F335" s="597" t="s">
        <v>274</v>
      </c>
      <c r="G335" s="598"/>
      <c r="H335" s="352"/>
      <c r="I335" s="352"/>
      <c r="J335" s="597">
        <v>2</v>
      </c>
      <c r="K335" s="598"/>
      <c r="L335" s="346" t="s">
        <v>275</v>
      </c>
      <c r="M335" s="354"/>
    </row>
    <row r="336" spans="1:13" ht="24.95" customHeight="1" x14ac:dyDescent="0.3">
      <c r="A336" s="351" t="s">
        <v>276</v>
      </c>
      <c r="B336" s="597" t="s">
        <v>277</v>
      </c>
      <c r="C336" s="598"/>
      <c r="D336" s="597" t="s">
        <v>278</v>
      </c>
      <c r="E336" s="598"/>
      <c r="F336" s="597" t="s">
        <v>279</v>
      </c>
      <c r="G336" s="598"/>
      <c r="H336" s="352"/>
      <c r="I336" s="352"/>
      <c r="J336" s="597">
        <v>1</v>
      </c>
      <c r="K336" s="598"/>
      <c r="L336" s="346" t="s">
        <v>280</v>
      </c>
      <c r="M336" s="354"/>
    </row>
    <row r="337" spans="1:13" ht="24.95" customHeight="1" thickBot="1" x14ac:dyDescent="0.35">
      <c r="A337" s="355" t="s">
        <v>281</v>
      </c>
      <c r="B337" s="677" t="s">
        <v>282</v>
      </c>
      <c r="C337" s="678"/>
      <c r="D337" s="679" t="s">
        <v>283</v>
      </c>
      <c r="E337" s="680"/>
      <c r="F337" s="679" t="s">
        <v>284</v>
      </c>
      <c r="G337" s="680"/>
      <c r="H337" s="356"/>
      <c r="I337" s="356"/>
      <c r="J337" s="356"/>
      <c r="K337" s="356"/>
      <c r="L337" s="356"/>
      <c r="M337" s="357"/>
    </row>
    <row r="338" spans="1:13" ht="24.95" customHeight="1" thickBot="1" x14ac:dyDescent="0.35"/>
    <row r="339" spans="1:13" ht="24.95" customHeight="1" x14ac:dyDescent="0.3">
      <c r="A339" s="321"/>
      <c r="B339" s="619" t="s">
        <v>429</v>
      </c>
      <c r="C339" s="619"/>
      <c r="D339" s="619"/>
      <c r="E339" s="619"/>
      <c r="F339" s="619"/>
      <c r="G339" s="619"/>
      <c r="H339" s="619"/>
      <c r="I339" s="623"/>
      <c r="J339" s="618" t="s">
        <v>430</v>
      </c>
      <c r="K339" s="619"/>
      <c r="L339" s="619"/>
      <c r="M339" s="620"/>
    </row>
    <row r="340" spans="1:13" ht="24.95" customHeight="1" x14ac:dyDescent="0.3">
      <c r="A340" s="608" t="s">
        <v>431</v>
      </c>
      <c r="B340" s="606"/>
      <c r="C340" s="606"/>
      <c r="D340" s="606"/>
      <c r="E340" s="606"/>
      <c r="F340" s="606"/>
      <c r="G340" s="606"/>
      <c r="H340" s="606"/>
      <c r="I340" s="606"/>
      <c r="J340" s="606"/>
      <c r="K340" s="606"/>
      <c r="L340" s="606"/>
      <c r="M340" s="607"/>
    </row>
    <row r="341" spans="1:13" ht="24.95" customHeight="1" x14ac:dyDescent="0.3">
      <c r="A341" s="323"/>
      <c r="B341" s="606" t="s">
        <v>432</v>
      </c>
      <c r="C341" s="606"/>
      <c r="D341" s="606"/>
      <c r="E341" s="598"/>
      <c r="F341" s="324" t="s">
        <v>433</v>
      </c>
      <c r="G341" s="324"/>
      <c r="H341" s="597" t="s">
        <v>434</v>
      </c>
      <c r="I341" s="606"/>
      <c r="J341" s="598"/>
      <c r="K341" s="319" t="s">
        <v>435</v>
      </c>
      <c r="L341" s="325"/>
      <c r="M341" s="326"/>
    </row>
    <row r="342" spans="1:13" ht="24.95" customHeight="1" x14ac:dyDescent="0.3">
      <c r="A342" s="608" t="s">
        <v>477</v>
      </c>
      <c r="B342" s="606"/>
      <c r="C342" s="606"/>
      <c r="D342" s="606"/>
      <c r="E342" s="606"/>
      <c r="F342" s="606"/>
      <c r="G342" s="606"/>
      <c r="H342" s="606"/>
      <c r="I342" s="606"/>
      <c r="J342" s="606"/>
      <c r="K342" s="606"/>
      <c r="L342" s="606"/>
      <c r="M342" s="607"/>
    </row>
    <row r="343" spans="1:13" ht="24.95" customHeight="1" x14ac:dyDescent="0.3">
      <c r="A343" s="608" t="s">
        <v>436</v>
      </c>
      <c r="B343" s="606"/>
      <c r="C343" s="606"/>
      <c r="D343" s="606"/>
      <c r="E343" s="606"/>
      <c r="F343" s="606"/>
      <c r="G343" s="606"/>
      <c r="H343" s="606"/>
      <c r="I343" s="606"/>
      <c r="J343" s="606"/>
      <c r="K343" s="606"/>
      <c r="L343" s="606"/>
      <c r="M343" s="607"/>
    </row>
    <row r="344" spans="1:13" ht="24.95" customHeight="1" x14ac:dyDescent="0.3">
      <c r="A344" s="603" t="s">
        <v>437</v>
      </c>
      <c r="B344" s="605"/>
      <c r="C344" s="631" t="s">
        <v>116</v>
      </c>
      <c r="D344" s="629"/>
      <c r="E344" s="629"/>
      <c r="F344" s="629"/>
      <c r="G344" s="630"/>
      <c r="H344" s="327" t="s">
        <v>438</v>
      </c>
      <c r="I344" s="328"/>
      <c r="J344" s="631">
        <v>8</v>
      </c>
      <c r="K344" s="629"/>
      <c r="L344" s="629"/>
      <c r="M344" s="648"/>
    </row>
    <row r="345" spans="1:13" ht="24.95" customHeight="1" x14ac:dyDescent="0.3">
      <c r="A345" s="603" t="s">
        <v>439</v>
      </c>
      <c r="B345" s="605"/>
      <c r="C345" s="631" t="s">
        <v>472</v>
      </c>
      <c r="D345" s="629"/>
      <c r="E345" s="629"/>
      <c r="F345" s="629"/>
      <c r="G345" s="630"/>
      <c r="H345" s="327" t="s">
        <v>440</v>
      </c>
      <c r="I345" s="328"/>
      <c r="J345" s="631">
        <v>1324</v>
      </c>
      <c r="K345" s="629"/>
      <c r="L345" s="629"/>
      <c r="M345" s="648"/>
    </row>
    <row r="346" spans="1:13" ht="24.95" customHeight="1" x14ac:dyDescent="0.3">
      <c r="A346" s="603" t="s">
        <v>441</v>
      </c>
      <c r="B346" s="605"/>
      <c r="C346" s="628">
        <v>42195</v>
      </c>
      <c r="D346" s="646"/>
      <c r="E346" s="646"/>
      <c r="F346" s="646"/>
      <c r="G346" s="647"/>
      <c r="H346" s="327" t="s">
        <v>442</v>
      </c>
      <c r="I346" s="328"/>
      <c r="J346" s="631">
        <v>9596891254</v>
      </c>
      <c r="K346" s="629"/>
      <c r="L346" s="629"/>
      <c r="M346" s="648"/>
    </row>
    <row r="347" spans="1:13" ht="24.95" customHeight="1" x14ac:dyDescent="0.3">
      <c r="A347" s="603" t="s">
        <v>443</v>
      </c>
      <c r="B347" s="605"/>
      <c r="C347" s="631" t="s">
        <v>216</v>
      </c>
      <c r="D347" s="629"/>
      <c r="E347" s="629"/>
      <c r="F347" s="629"/>
      <c r="G347" s="648"/>
      <c r="H347" s="643" t="s">
        <v>36</v>
      </c>
      <c r="I347" s="645"/>
      <c r="J347" s="631" t="s">
        <v>215</v>
      </c>
      <c r="K347" s="629"/>
      <c r="L347" s="629"/>
      <c r="M347" s="648"/>
    </row>
    <row r="348" spans="1:13" ht="24.95" customHeight="1" x14ac:dyDescent="0.3">
      <c r="A348" s="608" t="s">
        <v>444</v>
      </c>
      <c r="B348" s="606"/>
      <c r="C348" s="606"/>
      <c r="D348" s="606"/>
      <c r="E348" s="606"/>
      <c r="F348" s="606"/>
      <c r="G348" s="606"/>
      <c r="H348" s="606"/>
      <c r="I348" s="606"/>
      <c r="J348" s="606"/>
      <c r="K348" s="606"/>
      <c r="L348" s="606"/>
      <c r="M348" s="607"/>
    </row>
    <row r="349" spans="1:13" ht="24.95" customHeight="1" x14ac:dyDescent="0.3">
      <c r="A349" s="653" t="s">
        <v>445</v>
      </c>
      <c r="B349" s="597" t="s">
        <v>446</v>
      </c>
      <c r="C349" s="606"/>
      <c r="D349" s="606"/>
      <c r="E349" s="606"/>
      <c r="F349" s="606"/>
      <c r="G349" s="598"/>
      <c r="H349" s="597" t="s">
        <v>447</v>
      </c>
      <c r="I349" s="606"/>
      <c r="J349" s="606"/>
      <c r="K349" s="606"/>
      <c r="L349" s="606"/>
      <c r="M349" s="607"/>
    </row>
    <row r="350" spans="1:13" ht="50.25" customHeight="1" x14ac:dyDescent="0.3">
      <c r="A350" s="654"/>
      <c r="B350" s="329" t="s">
        <v>448</v>
      </c>
      <c r="C350" s="329" t="s">
        <v>449</v>
      </c>
      <c r="D350" s="329" t="s">
        <v>450</v>
      </c>
      <c r="E350" s="329" t="s">
        <v>451</v>
      </c>
      <c r="F350" s="329">
        <v>100</v>
      </c>
      <c r="G350" s="330" t="s">
        <v>29</v>
      </c>
      <c r="H350" s="329" t="s">
        <v>452</v>
      </c>
      <c r="I350" s="329" t="s">
        <v>449</v>
      </c>
      <c r="J350" s="329" t="s">
        <v>450</v>
      </c>
      <c r="K350" s="329" t="s">
        <v>453</v>
      </c>
      <c r="L350" s="329">
        <v>100</v>
      </c>
      <c r="M350" s="331" t="s">
        <v>29</v>
      </c>
    </row>
    <row r="351" spans="1:13" ht="24.95" customHeight="1" x14ac:dyDescent="0.3">
      <c r="A351" s="332" t="s">
        <v>5</v>
      </c>
      <c r="B351" s="361">
        <v>9</v>
      </c>
      <c r="C351" s="362" t="s">
        <v>286</v>
      </c>
      <c r="D351" s="362" t="s">
        <v>286</v>
      </c>
      <c r="E351" s="361">
        <v>68</v>
      </c>
      <c r="F351" s="363">
        <f t="shared" ref="F351:F354" si="38">B351+C351+D351+E351</f>
        <v>87</v>
      </c>
      <c r="G351" s="364" t="str">
        <f t="shared" ref="G351:G354" si="39">IF(F351&gt;=91,"A1",IF(F351&gt;=81,"A2",IF(F351&gt;=71,"B1",IF(F351&gt;=61,"B2",IF(F351&gt;=51,"C1",IF(F351&gt;=41,"C2",IF(F351&gt;=33,"D","E")))))))</f>
        <v>A2</v>
      </c>
      <c r="H351" s="336">
        <v>9</v>
      </c>
      <c r="I351" s="362" t="s">
        <v>286</v>
      </c>
      <c r="J351" s="362" t="s">
        <v>287</v>
      </c>
      <c r="K351" s="337">
        <v>68</v>
      </c>
      <c r="L351" s="363">
        <f t="shared" ref="L351:L354" si="40">H351+I351+J351+K351</f>
        <v>86</v>
      </c>
      <c r="M351" s="365" t="str">
        <f t="shared" ref="M351:M354" si="41">IF(L351&gt;=91,"A1",IF(L351&gt;=81,"A2",IF(L351&gt;=71,"B1",IF(L351&gt;=61,"B2",IF(L351&gt;=51,"C1",IF(L351&gt;=41,"C2",IF(L351&gt;=33,"D","E")))))))</f>
        <v>A2</v>
      </c>
    </row>
    <row r="352" spans="1:13" ht="24.95" customHeight="1" x14ac:dyDescent="0.3">
      <c r="A352" s="332" t="s">
        <v>6</v>
      </c>
      <c r="B352" s="364">
        <v>9.75</v>
      </c>
      <c r="C352" s="366" t="s">
        <v>286</v>
      </c>
      <c r="D352" s="366" t="s">
        <v>286</v>
      </c>
      <c r="E352" s="364">
        <v>70</v>
      </c>
      <c r="F352" s="363">
        <f t="shared" si="38"/>
        <v>89.75</v>
      </c>
      <c r="G352" s="364" t="str">
        <f t="shared" si="39"/>
        <v>A2</v>
      </c>
      <c r="H352" s="336">
        <v>9.75</v>
      </c>
      <c r="I352" s="366" t="s">
        <v>286</v>
      </c>
      <c r="J352" s="366" t="s">
        <v>286</v>
      </c>
      <c r="K352" s="337">
        <v>74.5</v>
      </c>
      <c r="L352" s="363">
        <f t="shared" si="40"/>
        <v>94.25</v>
      </c>
      <c r="M352" s="367" t="str">
        <f t="shared" si="41"/>
        <v>A1</v>
      </c>
    </row>
    <row r="353" spans="1:13" ht="24.95" customHeight="1" x14ac:dyDescent="0.3">
      <c r="A353" s="332" t="s">
        <v>454</v>
      </c>
      <c r="B353" s="361">
        <v>5.5</v>
      </c>
      <c r="C353" s="366" t="s">
        <v>286</v>
      </c>
      <c r="D353" s="366" t="s">
        <v>286</v>
      </c>
      <c r="E353" s="361">
        <v>63</v>
      </c>
      <c r="F353" s="363">
        <f t="shared" si="38"/>
        <v>78.5</v>
      </c>
      <c r="G353" s="368" t="str">
        <f t="shared" si="39"/>
        <v>B1</v>
      </c>
      <c r="H353" s="341">
        <v>7.75</v>
      </c>
      <c r="I353" s="366" t="s">
        <v>286</v>
      </c>
      <c r="J353" s="366" t="s">
        <v>286</v>
      </c>
      <c r="K353" s="337">
        <v>51</v>
      </c>
      <c r="L353" s="363">
        <f t="shared" si="40"/>
        <v>68.75</v>
      </c>
      <c r="M353" s="367" t="str">
        <f t="shared" si="41"/>
        <v>B2</v>
      </c>
    </row>
    <row r="354" spans="1:13" ht="24.95" customHeight="1" x14ac:dyDescent="0.3">
      <c r="A354" s="332" t="s">
        <v>8</v>
      </c>
      <c r="B354" s="364">
        <v>9.25</v>
      </c>
      <c r="C354" s="366" t="s">
        <v>288</v>
      </c>
      <c r="D354" s="366" t="s">
        <v>288</v>
      </c>
      <c r="E354" s="364">
        <v>70.5</v>
      </c>
      <c r="F354" s="363">
        <f t="shared" si="38"/>
        <v>88.75</v>
      </c>
      <c r="G354" s="364" t="str">
        <f t="shared" si="39"/>
        <v>A2</v>
      </c>
      <c r="H354" s="336">
        <v>9.5</v>
      </c>
      <c r="I354" s="366" t="s">
        <v>286</v>
      </c>
      <c r="J354" s="366" t="s">
        <v>288</v>
      </c>
      <c r="K354" s="337">
        <v>75.5</v>
      </c>
      <c r="L354" s="363">
        <f t="shared" si="40"/>
        <v>94.5</v>
      </c>
      <c r="M354" s="369" t="str">
        <f t="shared" si="41"/>
        <v>A1</v>
      </c>
    </row>
    <row r="355" spans="1:13" ht="24.95" customHeight="1" x14ac:dyDescent="0.3">
      <c r="A355" s="332" t="s">
        <v>481</v>
      </c>
      <c r="B355" s="341"/>
      <c r="C355" s="341"/>
      <c r="D355" s="341"/>
      <c r="E355" s="343">
        <v>50</v>
      </c>
      <c r="F355" s="370"/>
      <c r="G355" s="341"/>
      <c r="H355" s="341"/>
      <c r="I355" s="341"/>
      <c r="J355" s="341"/>
      <c r="K355" s="341">
        <v>43</v>
      </c>
      <c r="L355" s="341"/>
      <c r="M355" s="365"/>
    </row>
    <row r="356" spans="1:13" ht="24.95" customHeight="1" x14ac:dyDescent="0.3">
      <c r="A356" s="332" t="s">
        <v>482</v>
      </c>
      <c r="B356" s="341"/>
      <c r="C356" s="341"/>
      <c r="D356" s="341"/>
      <c r="E356" s="343">
        <v>46.5</v>
      </c>
      <c r="F356" s="341"/>
      <c r="G356" s="341"/>
      <c r="H356" s="341"/>
      <c r="I356" s="341"/>
      <c r="J356" s="341"/>
      <c r="K356" s="343">
        <v>43.5</v>
      </c>
      <c r="L356" s="341"/>
      <c r="M356" s="365"/>
    </row>
    <row r="357" spans="1:13" ht="24.95" customHeight="1" x14ac:dyDescent="0.3">
      <c r="A357" s="332" t="s">
        <v>483</v>
      </c>
      <c r="B357" s="341"/>
      <c r="C357" s="341"/>
      <c r="D357" s="341"/>
      <c r="E357" s="341">
        <v>46</v>
      </c>
      <c r="F357" s="341"/>
      <c r="G357" s="341"/>
      <c r="H357" s="341"/>
      <c r="I357" s="341"/>
      <c r="J357" s="341"/>
      <c r="K357" s="341">
        <v>41</v>
      </c>
      <c r="L357" s="341"/>
      <c r="M357" s="365"/>
    </row>
    <row r="358" spans="1:13" ht="47.25" customHeight="1" x14ac:dyDescent="0.3">
      <c r="A358" s="332" t="s">
        <v>455</v>
      </c>
      <c r="B358" s="325"/>
      <c r="C358" s="344" t="s">
        <v>456</v>
      </c>
      <c r="D358" s="345">
        <f>(F351+F352+F353+F354+E355)</f>
        <v>394</v>
      </c>
      <c r="E358" s="346"/>
      <c r="F358" s="344" t="s">
        <v>457</v>
      </c>
      <c r="G358" s="345">
        <f>(D358/450)*100</f>
        <v>87.555555555555557</v>
      </c>
      <c r="H358" s="346"/>
      <c r="I358" s="347"/>
      <c r="J358" s="609" t="s">
        <v>458</v>
      </c>
      <c r="K358" s="610"/>
      <c r="L358" s="341" t="str">
        <f>IF(G358&gt;=91,"A1",IF(G358&gt;=81,"A2",IF(G358&gt;=71,"B1",IF(G358&gt;=61,"B2",IF(G358&gt;=51,"C1",IF(G358&gt;=41,"C2",IF(G358&gt;=33,"D","E")))))))</f>
        <v>A2</v>
      </c>
      <c r="M358" s="365" t="str">
        <f t="shared" ref="M358:M360" si="42">IF(K358&gt;=91,"A1",IF(K358&gt;=81,"A2",IF(K358&gt;=71,"B1",IF(K358&gt;=61,"B2",IF(K358&gt;=51,"C1",IF(K358&gt;=41,"C2",IF(K358&gt;=33,"D","E")))))))</f>
        <v>E</v>
      </c>
    </row>
    <row r="359" spans="1:13" ht="45.75" customHeight="1" x14ac:dyDescent="0.3">
      <c r="A359" s="348" t="s">
        <v>459</v>
      </c>
      <c r="B359" s="325"/>
      <c r="C359" s="344" t="s">
        <v>460</v>
      </c>
      <c r="D359" s="345">
        <f>(L351+L352+L353+L354+K355)</f>
        <v>386.5</v>
      </c>
      <c r="E359" s="346"/>
      <c r="F359" s="344" t="s">
        <v>461</v>
      </c>
      <c r="G359" s="345">
        <f>D359/450*100</f>
        <v>85.888888888888886</v>
      </c>
      <c r="H359" s="346"/>
      <c r="I359" s="347"/>
      <c r="J359" s="609" t="s">
        <v>462</v>
      </c>
      <c r="K359" s="610"/>
      <c r="L359" s="341" t="str">
        <f>IF(G359&gt;=91,"A1",IF(G359&gt;=81,"A2",IF(G359&gt;=71,"B1",IF(G359&gt;=61,"B2",IF(G359&gt;=51,"C1",IF(G359&gt;=41,"C2",IF(G359&gt;=33,"D","E")))))))</f>
        <v>A2</v>
      </c>
      <c r="M359" s="365" t="str">
        <f t="shared" si="42"/>
        <v>E</v>
      </c>
    </row>
    <row r="360" spans="1:13" ht="42" customHeight="1" x14ac:dyDescent="0.3">
      <c r="A360" s="349" t="s">
        <v>463</v>
      </c>
      <c r="B360" s="350"/>
      <c r="C360" s="350">
        <f>(D358+D359)</f>
        <v>780.5</v>
      </c>
      <c r="D360" s="650"/>
      <c r="E360" s="651"/>
      <c r="F360" s="350" t="s">
        <v>464</v>
      </c>
      <c r="G360" s="350"/>
      <c r="H360" s="350"/>
      <c r="I360" s="320">
        <f>(C360/900)*100</f>
        <v>86.722222222222229</v>
      </c>
      <c r="J360" s="350" t="s">
        <v>465</v>
      </c>
      <c r="K360" s="350"/>
      <c r="L360" s="350" t="str">
        <f>IF(I360&gt;=91,"A1",IF(I360&gt;=81,"A2",IF(I360&gt;=71,"B1",IF(I360&gt;=61,"B2",IF(I360&gt;=51,"C1",IF(I360&gt;=41,"C2",IF(I360&gt;=33,"D","E")))))))</f>
        <v>A2</v>
      </c>
      <c r="M360" s="371" t="str">
        <f t="shared" si="42"/>
        <v>E</v>
      </c>
    </row>
    <row r="361" spans="1:13" ht="24.95" customHeight="1" x14ac:dyDescent="0.3">
      <c r="A361" s="649" t="s">
        <v>250</v>
      </c>
      <c r="B361" s="629"/>
      <c r="C361" s="629"/>
      <c r="D361" s="629"/>
      <c r="E361" s="629"/>
      <c r="F361" s="629"/>
      <c r="G361" s="629"/>
      <c r="H361" s="629"/>
      <c r="I361" s="629"/>
      <c r="J361" s="629"/>
      <c r="K361" s="629"/>
      <c r="L361" s="629"/>
      <c r="M361" s="648"/>
    </row>
    <row r="362" spans="1:13" ht="24.95" customHeight="1" x14ac:dyDescent="0.3">
      <c r="A362" s="608" t="s">
        <v>251</v>
      </c>
      <c r="B362" s="606"/>
      <c r="C362" s="606"/>
      <c r="D362" s="606"/>
      <c r="E362" s="606"/>
      <c r="F362" s="606"/>
      <c r="G362" s="606"/>
      <c r="H362" s="606"/>
      <c r="I362" s="606"/>
      <c r="J362" s="606"/>
      <c r="K362" s="606"/>
      <c r="L362" s="606"/>
      <c r="M362" s="607"/>
    </row>
    <row r="363" spans="1:13" ht="24.95" customHeight="1" x14ac:dyDescent="0.3">
      <c r="A363" s="608" t="s">
        <v>252</v>
      </c>
      <c r="B363" s="606"/>
      <c r="C363" s="606"/>
      <c r="D363" s="606"/>
      <c r="E363" s="598"/>
      <c r="F363" s="597" t="s">
        <v>253</v>
      </c>
      <c r="G363" s="606"/>
      <c r="H363" s="606"/>
      <c r="I363" s="606"/>
      <c r="J363" s="598"/>
      <c r="K363" s="597" t="s">
        <v>466</v>
      </c>
      <c r="L363" s="606"/>
      <c r="M363" s="607"/>
    </row>
    <row r="364" spans="1:13" ht="24.95" customHeight="1" x14ac:dyDescent="0.3">
      <c r="A364" s="643" t="s">
        <v>254</v>
      </c>
      <c r="B364" s="644"/>
      <c r="C364" s="644"/>
      <c r="D364" s="644"/>
      <c r="E364" s="645"/>
      <c r="F364" s="599" t="s">
        <v>270</v>
      </c>
      <c r="G364" s="600"/>
      <c r="H364" s="600"/>
      <c r="I364" s="600"/>
      <c r="J364" s="602"/>
      <c r="K364" s="599" t="s">
        <v>270</v>
      </c>
      <c r="L364" s="600"/>
      <c r="M364" s="601"/>
    </row>
    <row r="365" spans="1:13" ht="24.95" customHeight="1" x14ac:dyDescent="0.3">
      <c r="A365" s="608" t="s">
        <v>255</v>
      </c>
      <c r="B365" s="606"/>
      <c r="C365" s="606"/>
      <c r="D365" s="606"/>
      <c r="E365" s="606"/>
      <c r="F365" s="606"/>
      <c r="G365" s="606"/>
      <c r="H365" s="606"/>
      <c r="I365" s="606"/>
      <c r="J365" s="606"/>
      <c r="K365" s="606"/>
      <c r="L365" s="606"/>
      <c r="M365" s="607"/>
    </row>
    <row r="366" spans="1:13" ht="24.95" customHeight="1" x14ac:dyDescent="0.3">
      <c r="A366" s="608" t="s">
        <v>252</v>
      </c>
      <c r="B366" s="606"/>
      <c r="C366" s="606"/>
      <c r="D366" s="606"/>
      <c r="E366" s="598"/>
      <c r="F366" s="597" t="s">
        <v>253</v>
      </c>
      <c r="G366" s="606"/>
      <c r="H366" s="606"/>
      <c r="I366" s="606"/>
      <c r="J366" s="598"/>
      <c r="K366" s="597" t="s">
        <v>466</v>
      </c>
      <c r="L366" s="606"/>
      <c r="M366" s="607"/>
    </row>
    <row r="367" spans="1:13" ht="24.95" customHeight="1" x14ac:dyDescent="0.3">
      <c r="A367" s="603" t="s">
        <v>256</v>
      </c>
      <c r="B367" s="604"/>
      <c r="C367" s="604"/>
      <c r="D367" s="604"/>
      <c r="E367" s="605"/>
      <c r="F367" s="599" t="s">
        <v>270</v>
      </c>
      <c r="G367" s="600"/>
      <c r="H367" s="600"/>
      <c r="I367" s="600"/>
      <c r="J367" s="602"/>
      <c r="K367" s="599" t="s">
        <v>270</v>
      </c>
      <c r="L367" s="600"/>
      <c r="M367" s="601"/>
    </row>
    <row r="368" spans="1:13" ht="24.95" customHeight="1" x14ac:dyDescent="0.3">
      <c r="A368" s="603" t="s">
        <v>257</v>
      </c>
      <c r="B368" s="604"/>
      <c r="C368" s="604"/>
      <c r="D368" s="604"/>
      <c r="E368" s="605"/>
      <c r="F368" s="599" t="s">
        <v>270</v>
      </c>
      <c r="G368" s="600"/>
      <c r="H368" s="600"/>
      <c r="I368" s="600"/>
      <c r="J368" s="602"/>
      <c r="K368" s="599" t="s">
        <v>270</v>
      </c>
      <c r="L368" s="600"/>
      <c r="M368" s="601"/>
    </row>
    <row r="369" spans="1:13" ht="24.95" customHeight="1" x14ac:dyDescent="0.3">
      <c r="A369" s="643" t="s">
        <v>478</v>
      </c>
      <c r="B369" s="644"/>
      <c r="C369" s="644"/>
      <c r="D369" s="644"/>
      <c r="E369" s="645"/>
      <c r="F369" s="599" t="s">
        <v>275</v>
      </c>
      <c r="G369" s="600"/>
      <c r="H369" s="600"/>
      <c r="I369" s="600"/>
      <c r="J369" s="602"/>
      <c r="K369" s="599" t="s">
        <v>275</v>
      </c>
      <c r="L369" s="600"/>
      <c r="M369" s="601"/>
    </row>
    <row r="370" spans="1:13" ht="24.95" customHeight="1" x14ac:dyDescent="0.3">
      <c r="A370" s="643" t="s">
        <v>259</v>
      </c>
      <c r="B370" s="644"/>
      <c r="C370" s="644"/>
      <c r="D370" s="644"/>
      <c r="E370" s="645"/>
      <c r="F370" s="599" t="s">
        <v>270</v>
      </c>
      <c r="G370" s="600"/>
      <c r="H370" s="600"/>
      <c r="I370" s="600"/>
      <c r="J370" s="602"/>
      <c r="K370" s="599" t="s">
        <v>270</v>
      </c>
      <c r="L370" s="600"/>
      <c r="M370" s="601"/>
    </row>
    <row r="371" spans="1:13" ht="24.95" customHeight="1" x14ac:dyDescent="0.3">
      <c r="A371" s="608" t="s">
        <v>260</v>
      </c>
      <c r="B371" s="606"/>
      <c r="C371" s="606"/>
      <c r="D371" s="606"/>
      <c r="E371" s="606"/>
      <c r="F371" s="606"/>
      <c r="G371" s="606"/>
      <c r="H371" s="606"/>
      <c r="I371" s="606"/>
      <c r="J371" s="606"/>
      <c r="K371" s="606"/>
      <c r="L371" s="606"/>
      <c r="M371" s="607"/>
    </row>
    <row r="372" spans="1:13" ht="24.95" customHeight="1" x14ac:dyDescent="0.3">
      <c r="A372" s="608" t="s">
        <v>252</v>
      </c>
      <c r="B372" s="606"/>
      <c r="C372" s="606"/>
      <c r="D372" s="606"/>
      <c r="E372" s="598"/>
      <c r="F372" s="597" t="s">
        <v>253</v>
      </c>
      <c r="G372" s="606"/>
      <c r="H372" s="606"/>
      <c r="I372" s="606"/>
      <c r="J372" s="598"/>
      <c r="K372" s="597" t="s">
        <v>466</v>
      </c>
      <c r="L372" s="606"/>
      <c r="M372" s="607"/>
    </row>
    <row r="373" spans="1:13" ht="24.95" customHeight="1" x14ac:dyDescent="0.3">
      <c r="A373" s="643" t="s">
        <v>261</v>
      </c>
      <c r="B373" s="644"/>
      <c r="C373" s="644"/>
      <c r="D373" s="644"/>
      <c r="E373" s="644"/>
      <c r="F373" s="645"/>
      <c r="G373" s="599" t="s">
        <v>494</v>
      </c>
      <c r="H373" s="600"/>
      <c r="I373" s="600"/>
      <c r="J373" s="600"/>
      <c r="K373" s="600"/>
      <c r="L373" s="600"/>
      <c r="M373" s="601"/>
    </row>
    <row r="374" spans="1:13" ht="24.95" customHeight="1" x14ac:dyDescent="0.3">
      <c r="A374" s="332" t="s">
        <v>467</v>
      </c>
      <c r="B374" s="599" t="s">
        <v>244</v>
      </c>
      <c r="C374" s="600"/>
      <c r="D374" s="600"/>
      <c r="E374" s="600"/>
      <c r="F374" s="600"/>
      <c r="G374" s="600"/>
      <c r="H374" s="600"/>
      <c r="I374" s="600"/>
      <c r="J374" s="600"/>
      <c r="K374" s="600"/>
      <c r="L374" s="600"/>
      <c r="M374" s="601"/>
    </row>
    <row r="375" spans="1:13" ht="24.95" customHeight="1" x14ac:dyDescent="0.3">
      <c r="A375" s="332" t="s">
        <v>48</v>
      </c>
      <c r="B375" s="599" t="s">
        <v>470</v>
      </c>
      <c r="C375" s="600"/>
      <c r="D375" s="600"/>
      <c r="E375" s="600"/>
      <c r="F375" s="600"/>
      <c r="G375" s="600"/>
      <c r="H375" s="600"/>
      <c r="I375" s="600"/>
      <c r="J375" s="600"/>
      <c r="K375" s="600"/>
      <c r="L375" s="600"/>
      <c r="M375" s="601"/>
    </row>
    <row r="376" spans="1:13" ht="24.95" customHeight="1" x14ac:dyDescent="0.3">
      <c r="A376" s="655" t="s">
        <v>468</v>
      </c>
      <c r="B376" s="621"/>
      <c r="C376" s="622"/>
      <c r="D376" s="662" t="s">
        <v>471</v>
      </c>
      <c r="E376" s="663"/>
      <c r="F376" s="663"/>
      <c r="G376" s="663"/>
      <c r="H376" s="663"/>
      <c r="I376" s="664"/>
      <c r="J376" s="671" t="s">
        <v>469</v>
      </c>
      <c r="K376" s="621"/>
      <c r="L376" s="621"/>
      <c r="M376" s="672"/>
    </row>
    <row r="377" spans="1:13" ht="24.95" customHeight="1" x14ac:dyDescent="0.3">
      <c r="A377" s="656"/>
      <c r="B377" s="657"/>
      <c r="C377" s="658"/>
      <c r="D377" s="665"/>
      <c r="E377" s="666"/>
      <c r="F377" s="666"/>
      <c r="G377" s="666"/>
      <c r="H377" s="666"/>
      <c r="I377" s="667"/>
      <c r="J377" s="673"/>
      <c r="K377" s="657"/>
      <c r="L377" s="657"/>
      <c r="M377" s="674"/>
    </row>
    <row r="378" spans="1:13" ht="24.95" customHeight="1" x14ac:dyDescent="0.3">
      <c r="A378" s="656"/>
      <c r="B378" s="657"/>
      <c r="C378" s="658"/>
      <c r="D378" s="665"/>
      <c r="E378" s="666"/>
      <c r="F378" s="666"/>
      <c r="G378" s="666"/>
      <c r="H378" s="666"/>
      <c r="I378" s="667"/>
      <c r="J378" s="673"/>
      <c r="K378" s="657"/>
      <c r="L378" s="657"/>
      <c r="M378" s="674"/>
    </row>
    <row r="379" spans="1:13" ht="24.95" customHeight="1" x14ac:dyDescent="0.3">
      <c r="A379" s="659"/>
      <c r="B379" s="660"/>
      <c r="C379" s="661"/>
      <c r="D379" s="668"/>
      <c r="E379" s="669"/>
      <c r="F379" s="669"/>
      <c r="G379" s="669"/>
      <c r="H379" s="669"/>
      <c r="I379" s="670"/>
      <c r="J379" s="675"/>
      <c r="K379" s="660"/>
      <c r="L379" s="660"/>
      <c r="M379" s="676"/>
    </row>
    <row r="380" spans="1:13" ht="24.95" customHeight="1" x14ac:dyDescent="0.3">
      <c r="A380" s="608" t="s">
        <v>262</v>
      </c>
      <c r="B380" s="606"/>
      <c r="C380" s="606"/>
      <c r="D380" s="606"/>
      <c r="E380" s="606"/>
      <c r="F380" s="606"/>
      <c r="G380" s="598"/>
      <c r="H380" s="597" t="s">
        <v>263</v>
      </c>
      <c r="I380" s="606"/>
      <c r="J380" s="606"/>
      <c r="K380" s="606"/>
      <c r="L380" s="606"/>
      <c r="M380" s="607"/>
    </row>
    <row r="381" spans="1:13" ht="24.95" customHeight="1" x14ac:dyDescent="0.3">
      <c r="A381" s="351" t="s">
        <v>264</v>
      </c>
      <c r="B381" s="597" t="s">
        <v>11</v>
      </c>
      <c r="C381" s="598"/>
      <c r="D381" s="347" t="s">
        <v>264</v>
      </c>
      <c r="E381" s="346"/>
      <c r="F381" s="597" t="s">
        <v>11</v>
      </c>
      <c r="G381" s="598"/>
      <c r="H381" s="352"/>
      <c r="I381" s="352"/>
      <c r="J381" s="353" t="s">
        <v>265</v>
      </c>
      <c r="K381" s="352"/>
      <c r="L381" s="352" t="s">
        <v>11</v>
      </c>
      <c r="M381" s="354"/>
    </row>
    <row r="382" spans="1:13" ht="24.95" customHeight="1" x14ac:dyDescent="0.3">
      <c r="A382" s="351" t="s">
        <v>266</v>
      </c>
      <c r="B382" s="597" t="s">
        <v>267</v>
      </c>
      <c r="C382" s="598"/>
      <c r="D382" s="597" t="s">
        <v>268</v>
      </c>
      <c r="E382" s="598"/>
      <c r="F382" s="597" t="s">
        <v>269</v>
      </c>
      <c r="G382" s="598"/>
      <c r="H382" s="352"/>
      <c r="I382" s="352"/>
      <c r="J382" s="597">
        <v>3</v>
      </c>
      <c r="K382" s="598"/>
      <c r="L382" s="346" t="s">
        <v>270</v>
      </c>
      <c r="M382" s="354"/>
    </row>
    <row r="383" spans="1:13" ht="24.95" customHeight="1" x14ac:dyDescent="0.3">
      <c r="A383" s="351" t="s">
        <v>271</v>
      </c>
      <c r="B383" s="597" t="s">
        <v>272</v>
      </c>
      <c r="C383" s="598"/>
      <c r="D383" s="597" t="s">
        <v>273</v>
      </c>
      <c r="E383" s="598"/>
      <c r="F383" s="597" t="s">
        <v>274</v>
      </c>
      <c r="G383" s="598"/>
      <c r="H383" s="352"/>
      <c r="I383" s="352"/>
      <c r="J383" s="597">
        <v>2</v>
      </c>
      <c r="K383" s="598"/>
      <c r="L383" s="346" t="s">
        <v>275</v>
      </c>
      <c r="M383" s="354"/>
    </row>
    <row r="384" spans="1:13" ht="24.95" customHeight="1" x14ac:dyDescent="0.3">
      <c r="A384" s="351" t="s">
        <v>276</v>
      </c>
      <c r="B384" s="597" t="s">
        <v>277</v>
      </c>
      <c r="C384" s="598"/>
      <c r="D384" s="597" t="s">
        <v>278</v>
      </c>
      <c r="E384" s="598"/>
      <c r="F384" s="597" t="s">
        <v>279</v>
      </c>
      <c r="G384" s="598"/>
      <c r="H384" s="352"/>
      <c r="I384" s="352"/>
      <c r="J384" s="597">
        <v>1</v>
      </c>
      <c r="K384" s="598"/>
      <c r="L384" s="346" t="s">
        <v>280</v>
      </c>
      <c r="M384" s="354"/>
    </row>
    <row r="385" spans="1:13" ht="24.95" customHeight="1" thickBot="1" x14ac:dyDescent="0.35">
      <c r="A385" s="355" t="s">
        <v>281</v>
      </c>
      <c r="B385" s="677" t="s">
        <v>282</v>
      </c>
      <c r="C385" s="678"/>
      <c r="D385" s="679" t="s">
        <v>283</v>
      </c>
      <c r="E385" s="680"/>
      <c r="F385" s="679" t="s">
        <v>284</v>
      </c>
      <c r="G385" s="680"/>
      <c r="H385" s="356"/>
      <c r="I385" s="356"/>
      <c r="J385" s="356"/>
      <c r="K385" s="356"/>
      <c r="L385" s="356"/>
      <c r="M385" s="357"/>
    </row>
    <row r="386" spans="1:13" ht="24.95" customHeight="1" x14ac:dyDescent="0.3"/>
    <row r="387" spans="1:13" ht="24.95" customHeight="1" thickBot="1" x14ac:dyDescent="0.35"/>
    <row r="388" spans="1:13" ht="24.95" customHeight="1" x14ac:dyDescent="0.3">
      <c r="A388" s="321"/>
      <c r="B388" s="619" t="s">
        <v>429</v>
      </c>
      <c r="C388" s="619"/>
      <c r="D388" s="619"/>
      <c r="E388" s="619"/>
      <c r="F388" s="619"/>
      <c r="G388" s="619"/>
      <c r="H388" s="619"/>
      <c r="I388" s="623"/>
      <c r="J388" s="618" t="s">
        <v>430</v>
      </c>
      <c r="K388" s="619"/>
      <c r="L388" s="619"/>
      <c r="M388" s="620"/>
    </row>
    <row r="389" spans="1:13" ht="24.95" customHeight="1" x14ac:dyDescent="0.3">
      <c r="A389" s="608" t="s">
        <v>431</v>
      </c>
      <c r="B389" s="606"/>
      <c r="C389" s="606"/>
      <c r="D389" s="606"/>
      <c r="E389" s="606"/>
      <c r="F389" s="606"/>
      <c r="G389" s="606"/>
      <c r="H389" s="606"/>
      <c r="I389" s="606"/>
      <c r="J389" s="606"/>
      <c r="K389" s="606"/>
      <c r="L389" s="606"/>
      <c r="M389" s="607"/>
    </row>
    <row r="390" spans="1:13" ht="24.95" customHeight="1" x14ac:dyDescent="0.3">
      <c r="A390" s="323"/>
      <c r="B390" s="606" t="s">
        <v>432</v>
      </c>
      <c r="C390" s="606"/>
      <c r="D390" s="606"/>
      <c r="E390" s="598"/>
      <c r="F390" s="324" t="s">
        <v>433</v>
      </c>
      <c r="G390" s="324"/>
      <c r="H390" s="597" t="s">
        <v>434</v>
      </c>
      <c r="I390" s="606"/>
      <c r="J390" s="598"/>
      <c r="K390" s="319" t="s">
        <v>435</v>
      </c>
      <c r="L390" s="325"/>
      <c r="M390" s="326"/>
    </row>
    <row r="391" spans="1:13" ht="24.95" customHeight="1" x14ac:dyDescent="0.3">
      <c r="A391" s="608" t="s">
        <v>477</v>
      </c>
      <c r="B391" s="606"/>
      <c r="C391" s="606"/>
      <c r="D391" s="606"/>
      <c r="E391" s="606"/>
      <c r="F391" s="606"/>
      <c r="G391" s="606"/>
      <c r="H391" s="606"/>
      <c r="I391" s="606"/>
      <c r="J391" s="606"/>
      <c r="K391" s="606"/>
      <c r="L391" s="606"/>
      <c r="M391" s="607"/>
    </row>
    <row r="392" spans="1:13" ht="24.95" customHeight="1" x14ac:dyDescent="0.3">
      <c r="A392" s="608" t="s">
        <v>436</v>
      </c>
      <c r="B392" s="606"/>
      <c r="C392" s="606"/>
      <c r="D392" s="606"/>
      <c r="E392" s="606"/>
      <c r="F392" s="606"/>
      <c r="G392" s="606"/>
      <c r="H392" s="606"/>
      <c r="I392" s="606"/>
      <c r="J392" s="606"/>
      <c r="K392" s="606"/>
      <c r="L392" s="606"/>
      <c r="M392" s="607"/>
    </row>
    <row r="393" spans="1:13" ht="24.95" customHeight="1" x14ac:dyDescent="0.3">
      <c r="A393" s="603" t="s">
        <v>437</v>
      </c>
      <c r="B393" s="605"/>
      <c r="C393" s="631" t="s">
        <v>122</v>
      </c>
      <c r="D393" s="629"/>
      <c r="E393" s="629"/>
      <c r="F393" s="629"/>
      <c r="G393" s="630"/>
      <c r="H393" s="327" t="s">
        <v>438</v>
      </c>
      <c r="I393" s="328"/>
      <c r="J393" s="631">
        <v>9</v>
      </c>
      <c r="K393" s="629"/>
      <c r="L393" s="629"/>
      <c r="M393" s="648"/>
    </row>
    <row r="394" spans="1:13" ht="24.95" customHeight="1" x14ac:dyDescent="0.3">
      <c r="A394" s="603" t="s">
        <v>439</v>
      </c>
      <c r="B394" s="605"/>
      <c r="C394" s="631" t="s">
        <v>472</v>
      </c>
      <c r="D394" s="629"/>
      <c r="E394" s="629"/>
      <c r="F394" s="629"/>
      <c r="G394" s="630"/>
      <c r="H394" s="327" t="s">
        <v>440</v>
      </c>
      <c r="I394" s="328"/>
      <c r="J394" s="631">
        <v>1350</v>
      </c>
      <c r="K394" s="629"/>
      <c r="L394" s="629"/>
      <c r="M394" s="648"/>
    </row>
    <row r="395" spans="1:13" ht="24.95" customHeight="1" x14ac:dyDescent="0.3">
      <c r="A395" s="603" t="s">
        <v>441</v>
      </c>
      <c r="B395" s="605"/>
      <c r="C395" s="628">
        <v>42337</v>
      </c>
      <c r="D395" s="646"/>
      <c r="E395" s="646"/>
      <c r="F395" s="646"/>
      <c r="G395" s="647"/>
      <c r="H395" s="327" t="s">
        <v>442</v>
      </c>
      <c r="I395" s="328"/>
      <c r="J395" s="631">
        <v>9796843880</v>
      </c>
      <c r="K395" s="629"/>
      <c r="L395" s="629"/>
      <c r="M395" s="648"/>
    </row>
    <row r="396" spans="1:13" ht="24.95" customHeight="1" x14ac:dyDescent="0.3">
      <c r="A396" s="603" t="s">
        <v>443</v>
      </c>
      <c r="B396" s="605"/>
      <c r="C396" s="631" t="s">
        <v>218</v>
      </c>
      <c r="D396" s="629"/>
      <c r="E396" s="629"/>
      <c r="F396" s="629"/>
      <c r="G396" s="648"/>
      <c r="H396" s="643" t="s">
        <v>36</v>
      </c>
      <c r="I396" s="645"/>
      <c r="J396" s="631" t="s">
        <v>217</v>
      </c>
      <c r="K396" s="629"/>
      <c r="L396" s="629"/>
      <c r="M396" s="648"/>
    </row>
    <row r="397" spans="1:13" ht="24.95" customHeight="1" x14ac:dyDescent="0.3">
      <c r="A397" s="608" t="s">
        <v>444</v>
      </c>
      <c r="B397" s="606"/>
      <c r="C397" s="606"/>
      <c r="D397" s="606"/>
      <c r="E397" s="606"/>
      <c r="F397" s="606"/>
      <c r="G397" s="606"/>
      <c r="H397" s="606"/>
      <c r="I397" s="606"/>
      <c r="J397" s="606"/>
      <c r="K397" s="606"/>
      <c r="L397" s="606"/>
      <c r="M397" s="607"/>
    </row>
    <row r="398" spans="1:13" ht="24.95" customHeight="1" x14ac:dyDescent="0.3">
      <c r="A398" s="653" t="s">
        <v>445</v>
      </c>
      <c r="B398" s="597" t="s">
        <v>446</v>
      </c>
      <c r="C398" s="606"/>
      <c r="D398" s="606"/>
      <c r="E398" s="606"/>
      <c r="F398" s="606"/>
      <c r="G398" s="598"/>
      <c r="H398" s="597" t="s">
        <v>447</v>
      </c>
      <c r="I398" s="606"/>
      <c r="J398" s="606"/>
      <c r="K398" s="606"/>
      <c r="L398" s="606"/>
      <c r="M398" s="607"/>
    </row>
    <row r="399" spans="1:13" ht="57" customHeight="1" x14ac:dyDescent="0.3">
      <c r="A399" s="654"/>
      <c r="B399" s="329" t="s">
        <v>448</v>
      </c>
      <c r="C399" s="329" t="s">
        <v>449</v>
      </c>
      <c r="D399" s="329" t="s">
        <v>450</v>
      </c>
      <c r="E399" s="329" t="s">
        <v>451</v>
      </c>
      <c r="F399" s="329">
        <v>100</v>
      </c>
      <c r="G399" s="330" t="s">
        <v>29</v>
      </c>
      <c r="H399" s="329" t="s">
        <v>452</v>
      </c>
      <c r="I399" s="329" t="s">
        <v>449</v>
      </c>
      <c r="J399" s="329" t="s">
        <v>450</v>
      </c>
      <c r="K399" s="329" t="s">
        <v>453</v>
      </c>
      <c r="L399" s="329">
        <v>100</v>
      </c>
      <c r="M399" s="331" t="s">
        <v>29</v>
      </c>
    </row>
    <row r="400" spans="1:13" ht="24.95" customHeight="1" x14ac:dyDescent="0.3">
      <c r="A400" s="332" t="s">
        <v>5</v>
      </c>
      <c r="B400" s="361">
        <v>9.75</v>
      </c>
      <c r="C400" s="362" t="s">
        <v>286</v>
      </c>
      <c r="D400" s="362" t="s">
        <v>286</v>
      </c>
      <c r="E400" s="361">
        <v>77.5</v>
      </c>
      <c r="F400" s="363">
        <f t="shared" ref="F400:F403" si="43">B400+C400+D400+E400</f>
        <v>97.25</v>
      </c>
      <c r="G400" s="364" t="str">
        <f t="shared" ref="G400:G403" si="44">IF(F400&gt;=91,"A1",IF(F400&gt;=81,"A2",IF(F400&gt;=71,"B1",IF(F400&gt;=61,"B2",IF(F400&gt;=51,"C1",IF(F400&gt;=41,"C2",IF(F400&gt;=33,"D","E")))))))</f>
        <v>A1</v>
      </c>
      <c r="H400" s="336">
        <v>10</v>
      </c>
      <c r="I400" s="362" t="s">
        <v>287</v>
      </c>
      <c r="J400" s="362" t="s">
        <v>286</v>
      </c>
      <c r="K400" s="337">
        <v>72.5</v>
      </c>
      <c r="L400" s="363">
        <f t="shared" ref="L400:L404" si="45">H400+I400+J400+K400</f>
        <v>91.5</v>
      </c>
      <c r="M400" s="365" t="str">
        <f t="shared" ref="M400:M403" si="46">IF(L400&gt;=91,"A1",IF(L400&gt;=81,"A2",IF(L400&gt;=71,"B1",IF(L400&gt;=61,"B2",IF(L400&gt;=51,"C1",IF(L400&gt;=41,"C2",IF(L400&gt;=33,"D","E")))))))</f>
        <v>A1</v>
      </c>
    </row>
    <row r="401" spans="1:13" ht="24.95" customHeight="1" x14ac:dyDescent="0.3">
      <c r="A401" s="332" t="s">
        <v>6</v>
      </c>
      <c r="B401" s="364">
        <v>9.75</v>
      </c>
      <c r="C401" s="366" t="s">
        <v>288</v>
      </c>
      <c r="D401" s="366" t="s">
        <v>286</v>
      </c>
      <c r="E401" s="364">
        <v>71.5</v>
      </c>
      <c r="F401" s="363">
        <f t="shared" si="43"/>
        <v>90.75</v>
      </c>
      <c r="G401" s="364" t="str">
        <f t="shared" si="44"/>
        <v>A2</v>
      </c>
      <c r="H401" s="336">
        <v>9.75</v>
      </c>
      <c r="I401" s="366" t="s">
        <v>287</v>
      </c>
      <c r="J401" s="366" t="s">
        <v>286</v>
      </c>
      <c r="K401" s="337">
        <v>74.5</v>
      </c>
      <c r="L401" s="363">
        <f t="shared" si="45"/>
        <v>93.25</v>
      </c>
      <c r="M401" s="367" t="str">
        <f t="shared" si="46"/>
        <v>A1</v>
      </c>
    </row>
    <row r="402" spans="1:13" ht="24.95" customHeight="1" x14ac:dyDescent="0.3">
      <c r="A402" s="332" t="s">
        <v>454</v>
      </c>
      <c r="B402" s="361">
        <v>9.5</v>
      </c>
      <c r="C402" s="366" t="s">
        <v>286</v>
      </c>
      <c r="D402" s="366" t="s">
        <v>286</v>
      </c>
      <c r="E402" s="361">
        <v>76</v>
      </c>
      <c r="F402" s="363">
        <f t="shared" si="43"/>
        <v>95.5</v>
      </c>
      <c r="G402" s="368" t="str">
        <f t="shared" si="44"/>
        <v>A1</v>
      </c>
      <c r="H402" s="341">
        <v>10</v>
      </c>
      <c r="I402" s="366" t="s">
        <v>287</v>
      </c>
      <c r="J402" s="366" t="s">
        <v>286</v>
      </c>
      <c r="K402" s="337">
        <v>74.5</v>
      </c>
      <c r="L402" s="363">
        <f t="shared" si="45"/>
        <v>93.5</v>
      </c>
      <c r="M402" s="367" t="str">
        <f t="shared" si="46"/>
        <v>A1</v>
      </c>
    </row>
    <row r="403" spans="1:13" ht="24.95" customHeight="1" x14ac:dyDescent="0.3">
      <c r="A403" s="332" t="s">
        <v>8</v>
      </c>
      <c r="B403" s="364">
        <v>9</v>
      </c>
      <c r="C403" s="366" t="s">
        <v>288</v>
      </c>
      <c r="D403" s="366" t="s">
        <v>286</v>
      </c>
      <c r="E403" s="364">
        <v>76.5</v>
      </c>
      <c r="F403" s="363">
        <f t="shared" si="43"/>
        <v>95</v>
      </c>
      <c r="G403" s="364" t="str">
        <f t="shared" si="44"/>
        <v>A1</v>
      </c>
      <c r="H403" s="336">
        <v>9.75</v>
      </c>
      <c r="I403" s="366" t="s">
        <v>286</v>
      </c>
      <c r="J403" s="366" t="s">
        <v>288</v>
      </c>
      <c r="K403" s="337">
        <v>78.5</v>
      </c>
      <c r="L403" s="363">
        <f t="shared" si="45"/>
        <v>97.75</v>
      </c>
      <c r="M403" s="369" t="str">
        <f t="shared" si="46"/>
        <v>A1</v>
      </c>
    </row>
    <row r="404" spans="1:13" ht="24.95" customHeight="1" x14ac:dyDescent="0.3">
      <c r="A404" s="332" t="s">
        <v>481</v>
      </c>
      <c r="B404" s="341"/>
      <c r="C404" s="341"/>
      <c r="D404" s="341"/>
      <c r="E404" s="343">
        <v>48</v>
      </c>
      <c r="F404" s="370"/>
      <c r="G404" s="341"/>
      <c r="H404" s="341"/>
      <c r="I404" s="341"/>
      <c r="J404" s="341"/>
      <c r="K404" s="341">
        <v>49.5</v>
      </c>
      <c r="L404" s="363">
        <f t="shared" si="45"/>
        <v>49.5</v>
      </c>
      <c r="M404" s="365"/>
    </row>
    <row r="405" spans="1:13" ht="24.95" customHeight="1" x14ac:dyDescent="0.3">
      <c r="A405" s="332" t="s">
        <v>482</v>
      </c>
      <c r="B405" s="341"/>
      <c r="C405" s="341"/>
      <c r="D405" s="341"/>
      <c r="E405" s="343">
        <v>50</v>
      </c>
      <c r="F405" s="341"/>
      <c r="G405" s="341"/>
      <c r="H405" s="341"/>
      <c r="I405" s="341"/>
      <c r="J405" s="341"/>
      <c r="K405" s="343">
        <v>50</v>
      </c>
      <c r="L405" s="341"/>
      <c r="M405" s="365"/>
    </row>
    <row r="406" spans="1:13" ht="24.95" customHeight="1" x14ac:dyDescent="0.3">
      <c r="A406" s="332" t="s">
        <v>483</v>
      </c>
      <c r="B406" s="341"/>
      <c r="C406" s="341"/>
      <c r="D406" s="341"/>
      <c r="E406" s="341">
        <v>50</v>
      </c>
      <c r="F406" s="341"/>
      <c r="G406" s="341"/>
      <c r="H406" s="341"/>
      <c r="I406" s="341"/>
      <c r="J406" s="341"/>
      <c r="K406" s="341">
        <v>50</v>
      </c>
      <c r="L406" s="341"/>
      <c r="M406" s="365"/>
    </row>
    <row r="407" spans="1:13" ht="45" customHeight="1" x14ac:dyDescent="0.3">
      <c r="A407" s="332" t="s">
        <v>455</v>
      </c>
      <c r="B407" s="325"/>
      <c r="C407" s="344" t="s">
        <v>456</v>
      </c>
      <c r="D407" s="345">
        <f>(F400+F401+F402+F403+E404)</f>
        <v>426.5</v>
      </c>
      <c r="E407" s="346"/>
      <c r="F407" s="344" t="s">
        <v>457</v>
      </c>
      <c r="G407" s="345">
        <f>(D407/450)*100</f>
        <v>94.777777777777786</v>
      </c>
      <c r="H407" s="346"/>
      <c r="I407" s="347"/>
      <c r="J407" s="609" t="s">
        <v>458</v>
      </c>
      <c r="K407" s="610"/>
      <c r="L407" s="341" t="str">
        <f>IF(G407&gt;=91,"A1",IF(G407&gt;=81,"A2",IF(G407&gt;=71,"B1",IF(G407&gt;=61,"B2",IF(G407&gt;=51,"C1",IF(G407&gt;=41,"C2",IF(G407&gt;=33,"D","E")))))))</f>
        <v>A1</v>
      </c>
      <c r="M407" s="365" t="str">
        <f t="shared" ref="M407:M409" si="47">IF(K407&gt;=91,"A1",IF(K407&gt;=81,"A2",IF(K407&gt;=71,"B1",IF(K407&gt;=61,"B2",IF(K407&gt;=51,"C1",IF(K407&gt;=41,"C2",IF(K407&gt;=33,"D","E")))))))</f>
        <v>E</v>
      </c>
    </row>
    <row r="408" spans="1:13" ht="53.25" customHeight="1" x14ac:dyDescent="0.3">
      <c r="A408" s="348" t="s">
        <v>459</v>
      </c>
      <c r="B408" s="325"/>
      <c r="C408" s="344" t="s">
        <v>460</v>
      </c>
      <c r="D408" s="345">
        <f>(L400+L401+L402+L403+K404)</f>
        <v>425.5</v>
      </c>
      <c r="E408" s="346"/>
      <c r="F408" s="344" t="s">
        <v>461</v>
      </c>
      <c r="G408" s="345">
        <f>D408/450*100</f>
        <v>94.555555555555557</v>
      </c>
      <c r="H408" s="346"/>
      <c r="I408" s="347"/>
      <c r="J408" s="609" t="s">
        <v>462</v>
      </c>
      <c r="K408" s="610"/>
      <c r="L408" s="341" t="str">
        <f>IF(G408&gt;=91,"A1",IF(G408&gt;=81,"A2",IF(G408&gt;=71,"B1",IF(G408&gt;=61,"B2",IF(G408&gt;=51,"C1",IF(G408&gt;=41,"C2",IF(G408&gt;=33,"D","E")))))))</f>
        <v>A1</v>
      </c>
      <c r="M408" s="365" t="str">
        <f t="shared" si="47"/>
        <v>E</v>
      </c>
    </row>
    <row r="409" spans="1:13" ht="48.75" customHeight="1" x14ac:dyDescent="0.3">
      <c r="A409" s="349" t="s">
        <v>463</v>
      </c>
      <c r="B409" s="350"/>
      <c r="C409" s="350">
        <f>(D407+D408)</f>
        <v>852</v>
      </c>
      <c r="D409" s="650"/>
      <c r="E409" s="651"/>
      <c r="F409" s="350" t="s">
        <v>464</v>
      </c>
      <c r="G409" s="350"/>
      <c r="H409" s="350"/>
      <c r="I409" s="320">
        <f>(C409/900)*100</f>
        <v>94.666666666666671</v>
      </c>
      <c r="J409" s="350" t="s">
        <v>465</v>
      </c>
      <c r="K409" s="350"/>
      <c r="L409" s="350" t="str">
        <f>IF(I409&gt;=91,"A1",IF(I409&gt;=81,"A2",IF(I409&gt;=71,"B1",IF(I409&gt;=61,"B2",IF(I409&gt;=51,"C1",IF(I409&gt;=41,"C2",IF(I409&gt;=33,"D","E")))))))</f>
        <v>A1</v>
      </c>
      <c r="M409" s="371" t="str">
        <f t="shared" si="47"/>
        <v>E</v>
      </c>
    </row>
    <row r="410" spans="1:13" ht="24.95" customHeight="1" x14ac:dyDescent="0.3">
      <c r="A410" s="649" t="s">
        <v>250</v>
      </c>
      <c r="B410" s="629"/>
      <c r="C410" s="629"/>
      <c r="D410" s="629"/>
      <c r="E410" s="629"/>
      <c r="F410" s="629"/>
      <c r="G410" s="629"/>
      <c r="H410" s="629"/>
      <c r="I410" s="629"/>
      <c r="J410" s="629"/>
      <c r="K410" s="629"/>
      <c r="L410" s="629"/>
      <c r="M410" s="648"/>
    </row>
    <row r="411" spans="1:13" ht="24.95" customHeight="1" x14ac:dyDescent="0.3">
      <c r="A411" s="608" t="s">
        <v>251</v>
      </c>
      <c r="B411" s="606"/>
      <c r="C411" s="606"/>
      <c r="D411" s="606"/>
      <c r="E411" s="606"/>
      <c r="F411" s="606"/>
      <c r="G411" s="606"/>
      <c r="H411" s="606"/>
      <c r="I411" s="606"/>
      <c r="J411" s="606"/>
      <c r="K411" s="606"/>
      <c r="L411" s="606"/>
      <c r="M411" s="607"/>
    </row>
    <row r="412" spans="1:13" ht="24.95" customHeight="1" x14ac:dyDescent="0.3">
      <c r="A412" s="608" t="s">
        <v>252</v>
      </c>
      <c r="B412" s="606"/>
      <c r="C412" s="606"/>
      <c r="D412" s="606"/>
      <c r="E412" s="598"/>
      <c r="F412" s="597" t="s">
        <v>253</v>
      </c>
      <c r="G412" s="606"/>
      <c r="H412" s="606"/>
      <c r="I412" s="606"/>
      <c r="J412" s="598"/>
      <c r="K412" s="597" t="s">
        <v>466</v>
      </c>
      <c r="L412" s="606"/>
      <c r="M412" s="607"/>
    </row>
    <row r="413" spans="1:13" ht="24.95" customHeight="1" x14ac:dyDescent="0.3">
      <c r="A413" s="643" t="s">
        <v>254</v>
      </c>
      <c r="B413" s="644"/>
      <c r="C413" s="644"/>
      <c r="D413" s="644"/>
      <c r="E413" s="645"/>
      <c r="F413" s="599" t="s">
        <v>270</v>
      </c>
      <c r="G413" s="600"/>
      <c r="H413" s="600"/>
      <c r="I413" s="600"/>
      <c r="J413" s="602"/>
      <c r="K413" s="599" t="s">
        <v>270</v>
      </c>
      <c r="L413" s="600"/>
      <c r="M413" s="601"/>
    </row>
    <row r="414" spans="1:13" ht="24.95" customHeight="1" x14ac:dyDescent="0.3">
      <c r="A414" s="608" t="s">
        <v>255</v>
      </c>
      <c r="B414" s="606"/>
      <c r="C414" s="606"/>
      <c r="D414" s="606"/>
      <c r="E414" s="606"/>
      <c r="F414" s="606"/>
      <c r="G414" s="606"/>
      <c r="H414" s="606"/>
      <c r="I414" s="606"/>
      <c r="J414" s="606"/>
      <c r="K414" s="606"/>
      <c r="L414" s="606"/>
      <c r="M414" s="607"/>
    </row>
    <row r="415" spans="1:13" ht="24.95" customHeight="1" x14ac:dyDescent="0.3">
      <c r="A415" s="608" t="s">
        <v>252</v>
      </c>
      <c r="B415" s="606"/>
      <c r="C415" s="606"/>
      <c r="D415" s="606"/>
      <c r="E415" s="598"/>
      <c r="F415" s="597" t="s">
        <v>253</v>
      </c>
      <c r="G415" s="606"/>
      <c r="H415" s="606"/>
      <c r="I415" s="606"/>
      <c r="J415" s="598"/>
      <c r="K415" s="597" t="s">
        <v>466</v>
      </c>
      <c r="L415" s="606"/>
      <c r="M415" s="607"/>
    </row>
    <row r="416" spans="1:13" ht="24.95" customHeight="1" x14ac:dyDescent="0.3">
      <c r="A416" s="603" t="s">
        <v>256</v>
      </c>
      <c r="B416" s="604"/>
      <c r="C416" s="604"/>
      <c r="D416" s="604"/>
      <c r="E416" s="605"/>
      <c r="F416" s="599" t="s">
        <v>275</v>
      </c>
      <c r="G416" s="600"/>
      <c r="H416" s="600"/>
      <c r="I416" s="600"/>
      <c r="J416" s="602"/>
      <c r="K416" s="599" t="s">
        <v>275</v>
      </c>
      <c r="L416" s="600"/>
      <c r="M416" s="601"/>
    </row>
    <row r="417" spans="1:13" ht="24.95" customHeight="1" x14ac:dyDescent="0.3">
      <c r="A417" s="603" t="s">
        <v>257</v>
      </c>
      <c r="B417" s="604"/>
      <c r="C417" s="604"/>
      <c r="D417" s="604"/>
      <c r="E417" s="605"/>
      <c r="F417" s="599" t="s">
        <v>270</v>
      </c>
      <c r="G417" s="600"/>
      <c r="H417" s="600"/>
      <c r="I417" s="600"/>
      <c r="J417" s="602"/>
      <c r="K417" s="599" t="s">
        <v>270</v>
      </c>
      <c r="L417" s="600"/>
      <c r="M417" s="601"/>
    </row>
    <row r="418" spans="1:13" ht="24.95" customHeight="1" x14ac:dyDescent="0.3">
      <c r="A418" s="643" t="s">
        <v>478</v>
      </c>
      <c r="B418" s="644"/>
      <c r="C418" s="644"/>
      <c r="D418" s="644"/>
      <c r="E418" s="645"/>
      <c r="F418" s="599" t="s">
        <v>280</v>
      </c>
      <c r="G418" s="600"/>
      <c r="H418" s="600"/>
      <c r="I418" s="600"/>
      <c r="J418" s="602"/>
      <c r="K418" s="599" t="s">
        <v>280</v>
      </c>
      <c r="L418" s="600"/>
      <c r="M418" s="601"/>
    </row>
    <row r="419" spans="1:13" ht="24.95" customHeight="1" x14ac:dyDescent="0.3">
      <c r="A419" s="643" t="s">
        <v>259</v>
      </c>
      <c r="B419" s="644"/>
      <c r="C419" s="644"/>
      <c r="D419" s="644"/>
      <c r="E419" s="645"/>
      <c r="F419" s="599" t="s">
        <v>270</v>
      </c>
      <c r="G419" s="600"/>
      <c r="H419" s="600"/>
      <c r="I419" s="600"/>
      <c r="J419" s="602"/>
      <c r="K419" s="599" t="s">
        <v>270</v>
      </c>
      <c r="L419" s="600"/>
      <c r="M419" s="601"/>
    </row>
    <row r="420" spans="1:13" ht="24.95" customHeight="1" x14ac:dyDescent="0.3">
      <c r="A420" s="608" t="s">
        <v>260</v>
      </c>
      <c r="B420" s="606"/>
      <c r="C420" s="606"/>
      <c r="D420" s="606"/>
      <c r="E420" s="606"/>
      <c r="F420" s="606"/>
      <c r="G420" s="606"/>
      <c r="H420" s="606"/>
      <c r="I420" s="606"/>
      <c r="J420" s="606"/>
      <c r="K420" s="606"/>
      <c r="L420" s="606"/>
      <c r="M420" s="607"/>
    </row>
    <row r="421" spans="1:13" ht="24.95" customHeight="1" x14ac:dyDescent="0.3">
      <c r="A421" s="608" t="s">
        <v>252</v>
      </c>
      <c r="B421" s="606"/>
      <c r="C421" s="606"/>
      <c r="D421" s="606"/>
      <c r="E421" s="598"/>
      <c r="F421" s="597" t="s">
        <v>253</v>
      </c>
      <c r="G421" s="606"/>
      <c r="H421" s="606"/>
      <c r="I421" s="606"/>
      <c r="J421" s="598"/>
      <c r="K421" s="597" t="s">
        <v>466</v>
      </c>
      <c r="L421" s="606"/>
      <c r="M421" s="607"/>
    </row>
    <row r="422" spans="1:13" ht="24.95" customHeight="1" x14ac:dyDescent="0.3">
      <c r="A422" s="643" t="s">
        <v>261</v>
      </c>
      <c r="B422" s="644"/>
      <c r="C422" s="644"/>
      <c r="D422" s="644"/>
      <c r="E422" s="644"/>
      <c r="F422" s="645"/>
      <c r="G422" s="599" t="s">
        <v>495</v>
      </c>
      <c r="H422" s="600"/>
      <c r="I422" s="600"/>
      <c r="J422" s="600"/>
      <c r="K422" s="600"/>
      <c r="L422" s="600"/>
      <c r="M422" s="601"/>
    </row>
    <row r="423" spans="1:13" ht="24.95" customHeight="1" x14ac:dyDescent="0.3">
      <c r="A423" s="332" t="s">
        <v>467</v>
      </c>
      <c r="B423" s="599" t="s">
        <v>245</v>
      </c>
      <c r="C423" s="600"/>
      <c r="D423" s="600"/>
      <c r="E423" s="600"/>
      <c r="F423" s="600"/>
      <c r="G423" s="600"/>
      <c r="H423" s="600"/>
      <c r="I423" s="600"/>
      <c r="J423" s="600"/>
      <c r="K423" s="600"/>
      <c r="L423" s="600"/>
      <c r="M423" s="601"/>
    </row>
    <row r="424" spans="1:13" ht="24.95" customHeight="1" x14ac:dyDescent="0.3">
      <c r="A424" s="332" t="s">
        <v>48</v>
      </c>
      <c r="B424" s="599" t="s">
        <v>470</v>
      </c>
      <c r="C424" s="600"/>
      <c r="D424" s="600"/>
      <c r="E424" s="600"/>
      <c r="F424" s="600"/>
      <c r="G424" s="600"/>
      <c r="H424" s="600"/>
      <c r="I424" s="600"/>
      <c r="J424" s="600"/>
      <c r="K424" s="600"/>
      <c r="L424" s="600"/>
      <c r="M424" s="601"/>
    </row>
    <row r="425" spans="1:13" ht="24.95" customHeight="1" x14ac:dyDescent="0.3">
      <c r="A425" s="655" t="s">
        <v>468</v>
      </c>
      <c r="B425" s="621"/>
      <c r="C425" s="622"/>
      <c r="D425" s="662" t="s">
        <v>471</v>
      </c>
      <c r="E425" s="663"/>
      <c r="F425" s="663"/>
      <c r="G425" s="663"/>
      <c r="H425" s="663"/>
      <c r="I425" s="664"/>
      <c r="J425" s="671" t="s">
        <v>469</v>
      </c>
      <c r="K425" s="621"/>
      <c r="L425" s="621"/>
      <c r="M425" s="672"/>
    </row>
    <row r="426" spans="1:13" ht="24.95" customHeight="1" x14ac:dyDescent="0.3">
      <c r="A426" s="656"/>
      <c r="B426" s="657"/>
      <c r="C426" s="658"/>
      <c r="D426" s="665"/>
      <c r="E426" s="666"/>
      <c r="F426" s="666"/>
      <c r="G426" s="666"/>
      <c r="H426" s="666"/>
      <c r="I426" s="667"/>
      <c r="J426" s="673"/>
      <c r="K426" s="657"/>
      <c r="L426" s="657"/>
      <c r="M426" s="674"/>
    </row>
    <row r="427" spans="1:13" ht="24.95" customHeight="1" x14ac:dyDescent="0.3">
      <c r="A427" s="656"/>
      <c r="B427" s="657"/>
      <c r="C427" s="658"/>
      <c r="D427" s="665"/>
      <c r="E427" s="666"/>
      <c r="F427" s="666"/>
      <c r="G427" s="666"/>
      <c r="H427" s="666"/>
      <c r="I427" s="667"/>
      <c r="J427" s="673"/>
      <c r="K427" s="657"/>
      <c r="L427" s="657"/>
      <c r="M427" s="674"/>
    </row>
    <row r="428" spans="1:13" ht="24.95" customHeight="1" x14ac:dyDescent="0.3">
      <c r="A428" s="659"/>
      <c r="B428" s="660"/>
      <c r="C428" s="661"/>
      <c r="D428" s="668"/>
      <c r="E428" s="669"/>
      <c r="F428" s="669"/>
      <c r="G428" s="669"/>
      <c r="H428" s="669"/>
      <c r="I428" s="670"/>
      <c r="J428" s="675"/>
      <c r="K428" s="660"/>
      <c r="L428" s="660"/>
      <c r="M428" s="676"/>
    </row>
    <row r="429" spans="1:13" ht="24.95" customHeight="1" x14ac:dyDescent="0.3">
      <c r="A429" s="608" t="s">
        <v>262</v>
      </c>
      <c r="B429" s="606"/>
      <c r="C429" s="606"/>
      <c r="D429" s="606"/>
      <c r="E429" s="606"/>
      <c r="F429" s="606"/>
      <c r="G429" s="598"/>
      <c r="H429" s="597" t="s">
        <v>263</v>
      </c>
      <c r="I429" s="606"/>
      <c r="J429" s="606"/>
      <c r="K429" s="606"/>
      <c r="L429" s="606"/>
      <c r="M429" s="607"/>
    </row>
    <row r="430" spans="1:13" ht="24.95" customHeight="1" x14ac:dyDescent="0.3">
      <c r="A430" s="351" t="s">
        <v>264</v>
      </c>
      <c r="B430" s="597" t="s">
        <v>11</v>
      </c>
      <c r="C430" s="598"/>
      <c r="D430" s="347" t="s">
        <v>264</v>
      </c>
      <c r="E430" s="346"/>
      <c r="F430" s="597" t="s">
        <v>11</v>
      </c>
      <c r="G430" s="598"/>
      <c r="H430" s="352"/>
      <c r="I430" s="352"/>
      <c r="J430" s="353" t="s">
        <v>265</v>
      </c>
      <c r="K430" s="352"/>
      <c r="L430" s="352" t="s">
        <v>11</v>
      </c>
      <c r="M430" s="354"/>
    </row>
    <row r="431" spans="1:13" ht="24.95" customHeight="1" x14ac:dyDescent="0.3">
      <c r="A431" s="351" t="s">
        <v>266</v>
      </c>
      <c r="B431" s="597" t="s">
        <v>267</v>
      </c>
      <c r="C431" s="598"/>
      <c r="D431" s="597" t="s">
        <v>268</v>
      </c>
      <c r="E431" s="598"/>
      <c r="F431" s="597" t="s">
        <v>269</v>
      </c>
      <c r="G431" s="598"/>
      <c r="H431" s="352"/>
      <c r="I431" s="352"/>
      <c r="J431" s="597">
        <v>3</v>
      </c>
      <c r="K431" s="598"/>
      <c r="L431" s="346" t="s">
        <v>270</v>
      </c>
      <c r="M431" s="354"/>
    </row>
    <row r="432" spans="1:13" ht="24.95" customHeight="1" x14ac:dyDescent="0.3">
      <c r="A432" s="351" t="s">
        <v>271</v>
      </c>
      <c r="B432" s="597" t="s">
        <v>272</v>
      </c>
      <c r="C432" s="598"/>
      <c r="D432" s="597" t="s">
        <v>273</v>
      </c>
      <c r="E432" s="598"/>
      <c r="F432" s="597" t="s">
        <v>274</v>
      </c>
      <c r="G432" s="598"/>
      <c r="H432" s="352"/>
      <c r="I432" s="352"/>
      <c r="J432" s="597">
        <v>2</v>
      </c>
      <c r="K432" s="598"/>
      <c r="L432" s="346" t="s">
        <v>275</v>
      </c>
      <c r="M432" s="354"/>
    </row>
    <row r="433" spans="1:13" ht="24.95" customHeight="1" x14ac:dyDescent="0.3">
      <c r="A433" s="351" t="s">
        <v>276</v>
      </c>
      <c r="B433" s="597" t="s">
        <v>277</v>
      </c>
      <c r="C433" s="598"/>
      <c r="D433" s="597" t="s">
        <v>278</v>
      </c>
      <c r="E433" s="598"/>
      <c r="F433" s="597" t="s">
        <v>279</v>
      </c>
      <c r="G433" s="598"/>
      <c r="H433" s="352"/>
      <c r="I433" s="352"/>
      <c r="J433" s="597">
        <v>1</v>
      </c>
      <c r="K433" s="598"/>
      <c r="L433" s="346" t="s">
        <v>280</v>
      </c>
      <c r="M433" s="354"/>
    </row>
    <row r="434" spans="1:13" ht="24.95" customHeight="1" thickBot="1" x14ac:dyDescent="0.35">
      <c r="A434" s="355" t="s">
        <v>281</v>
      </c>
      <c r="B434" s="677" t="s">
        <v>282</v>
      </c>
      <c r="C434" s="678"/>
      <c r="D434" s="679" t="s">
        <v>283</v>
      </c>
      <c r="E434" s="680"/>
      <c r="F434" s="679" t="s">
        <v>284</v>
      </c>
      <c r="G434" s="680"/>
      <c r="H434" s="356"/>
      <c r="I434" s="356"/>
      <c r="J434" s="356"/>
      <c r="K434" s="356"/>
      <c r="L434" s="356"/>
      <c r="M434" s="357"/>
    </row>
    <row r="435" spans="1:13" ht="21" thickBot="1" x14ac:dyDescent="0.35"/>
    <row r="436" spans="1:13" ht="24.95" customHeight="1" x14ac:dyDescent="0.3">
      <c r="A436" s="321"/>
      <c r="B436" s="619" t="s">
        <v>429</v>
      </c>
      <c r="C436" s="619"/>
      <c r="D436" s="619"/>
      <c r="E436" s="619"/>
      <c r="F436" s="619"/>
      <c r="G436" s="619"/>
      <c r="H436" s="619"/>
      <c r="I436" s="623"/>
      <c r="J436" s="618" t="s">
        <v>430</v>
      </c>
      <c r="K436" s="619"/>
      <c r="L436" s="619"/>
      <c r="M436" s="620"/>
    </row>
    <row r="437" spans="1:13" ht="24.95" customHeight="1" x14ac:dyDescent="0.3">
      <c r="A437" s="608" t="s">
        <v>431</v>
      </c>
      <c r="B437" s="606"/>
      <c r="C437" s="606"/>
      <c r="D437" s="606"/>
      <c r="E437" s="606"/>
      <c r="F437" s="606"/>
      <c r="G437" s="606"/>
      <c r="H437" s="606"/>
      <c r="I437" s="606"/>
      <c r="J437" s="606"/>
      <c r="K437" s="606"/>
      <c r="L437" s="606"/>
      <c r="M437" s="607"/>
    </row>
    <row r="438" spans="1:13" ht="24.95" customHeight="1" x14ac:dyDescent="0.3">
      <c r="A438" s="323"/>
      <c r="B438" s="606" t="s">
        <v>432</v>
      </c>
      <c r="C438" s="606"/>
      <c r="D438" s="606"/>
      <c r="E438" s="598"/>
      <c r="F438" s="324" t="s">
        <v>433</v>
      </c>
      <c r="G438" s="324"/>
      <c r="H438" s="597" t="s">
        <v>434</v>
      </c>
      <c r="I438" s="606"/>
      <c r="J438" s="598"/>
      <c r="K438" s="319" t="s">
        <v>435</v>
      </c>
      <c r="L438" s="325"/>
      <c r="M438" s="326"/>
    </row>
    <row r="439" spans="1:13" ht="24.95" customHeight="1" x14ac:dyDescent="0.3">
      <c r="A439" s="608" t="s">
        <v>477</v>
      </c>
      <c r="B439" s="606"/>
      <c r="C439" s="606"/>
      <c r="D439" s="606"/>
      <c r="E439" s="606"/>
      <c r="F439" s="606"/>
      <c r="G439" s="606"/>
      <c r="H439" s="606"/>
      <c r="I439" s="606"/>
      <c r="J439" s="606"/>
      <c r="K439" s="606"/>
      <c r="L439" s="606"/>
      <c r="M439" s="607"/>
    </row>
    <row r="440" spans="1:13" ht="24.95" customHeight="1" x14ac:dyDescent="0.3">
      <c r="A440" s="608" t="s">
        <v>436</v>
      </c>
      <c r="B440" s="606"/>
      <c r="C440" s="606"/>
      <c r="D440" s="606"/>
      <c r="E440" s="606"/>
      <c r="F440" s="606"/>
      <c r="G440" s="606"/>
      <c r="H440" s="606"/>
      <c r="I440" s="606"/>
      <c r="J440" s="606"/>
      <c r="K440" s="606"/>
      <c r="L440" s="606"/>
      <c r="M440" s="607"/>
    </row>
    <row r="441" spans="1:13" ht="24.95" customHeight="1" x14ac:dyDescent="0.3">
      <c r="A441" s="603" t="s">
        <v>437</v>
      </c>
      <c r="B441" s="605"/>
      <c r="C441" s="631" t="s">
        <v>129</v>
      </c>
      <c r="D441" s="629"/>
      <c r="E441" s="629"/>
      <c r="F441" s="629"/>
      <c r="G441" s="630"/>
      <c r="H441" s="327" t="s">
        <v>438</v>
      </c>
      <c r="I441" s="328"/>
      <c r="J441" s="631">
        <v>10</v>
      </c>
      <c r="K441" s="629"/>
      <c r="L441" s="629"/>
      <c r="M441" s="648"/>
    </row>
    <row r="442" spans="1:13" ht="24.95" customHeight="1" x14ac:dyDescent="0.3">
      <c r="A442" s="603" t="s">
        <v>439</v>
      </c>
      <c r="B442" s="605"/>
      <c r="C442" s="631" t="s">
        <v>472</v>
      </c>
      <c r="D442" s="629"/>
      <c r="E442" s="629"/>
      <c r="F442" s="629"/>
      <c r="G442" s="630"/>
      <c r="H442" s="327" t="s">
        <v>440</v>
      </c>
      <c r="I442" s="328"/>
      <c r="J442" s="631">
        <v>1341</v>
      </c>
      <c r="K442" s="629"/>
      <c r="L442" s="629"/>
      <c r="M442" s="648"/>
    </row>
    <row r="443" spans="1:13" ht="24.95" customHeight="1" x14ac:dyDescent="0.3">
      <c r="A443" s="603" t="s">
        <v>441</v>
      </c>
      <c r="B443" s="605"/>
      <c r="C443" s="628">
        <v>41988</v>
      </c>
      <c r="D443" s="646"/>
      <c r="E443" s="646"/>
      <c r="F443" s="646"/>
      <c r="G443" s="647"/>
      <c r="H443" s="327" t="s">
        <v>442</v>
      </c>
      <c r="I443" s="328"/>
      <c r="J443" s="631">
        <v>9906320557</v>
      </c>
      <c r="K443" s="629"/>
      <c r="L443" s="629"/>
      <c r="M443" s="648"/>
    </row>
    <row r="444" spans="1:13" ht="24.95" customHeight="1" x14ac:dyDescent="0.3">
      <c r="A444" s="603" t="s">
        <v>443</v>
      </c>
      <c r="B444" s="605"/>
      <c r="C444" s="631" t="s">
        <v>220</v>
      </c>
      <c r="D444" s="629"/>
      <c r="E444" s="629"/>
      <c r="F444" s="629"/>
      <c r="G444" s="648"/>
      <c r="H444" s="643" t="s">
        <v>36</v>
      </c>
      <c r="I444" s="645"/>
      <c r="J444" s="631" t="s">
        <v>219</v>
      </c>
      <c r="K444" s="629"/>
      <c r="L444" s="629"/>
      <c r="M444" s="648"/>
    </row>
    <row r="445" spans="1:13" ht="24.95" customHeight="1" x14ac:dyDescent="0.3">
      <c r="A445" s="608" t="s">
        <v>444</v>
      </c>
      <c r="B445" s="606"/>
      <c r="C445" s="606"/>
      <c r="D445" s="606"/>
      <c r="E445" s="606"/>
      <c r="F445" s="606"/>
      <c r="G445" s="606"/>
      <c r="H445" s="606"/>
      <c r="I445" s="606"/>
      <c r="J445" s="606"/>
      <c r="K445" s="606"/>
      <c r="L445" s="606"/>
      <c r="M445" s="607"/>
    </row>
    <row r="446" spans="1:13" ht="24.95" customHeight="1" x14ac:dyDescent="0.3">
      <c r="A446" s="653" t="s">
        <v>445</v>
      </c>
      <c r="B446" s="597" t="s">
        <v>446</v>
      </c>
      <c r="C446" s="606"/>
      <c r="D446" s="606"/>
      <c r="E446" s="606"/>
      <c r="F446" s="606"/>
      <c r="G446" s="598"/>
      <c r="H446" s="597" t="s">
        <v>447</v>
      </c>
      <c r="I446" s="606"/>
      <c r="J446" s="606"/>
      <c r="K446" s="606"/>
      <c r="L446" s="606"/>
      <c r="M446" s="607"/>
    </row>
    <row r="447" spans="1:13" ht="49.5" customHeight="1" x14ac:dyDescent="0.3">
      <c r="A447" s="654"/>
      <c r="B447" s="329" t="s">
        <v>448</v>
      </c>
      <c r="C447" s="329" t="s">
        <v>449</v>
      </c>
      <c r="D447" s="329" t="s">
        <v>450</v>
      </c>
      <c r="E447" s="329" t="s">
        <v>451</v>
      </c>
      <c r="F447" s="329">
        <v>100</v>
      </c>
      <c r="G447" s="330" t="s">
        <v>29</v>
      </c>
      <c r="H447" s="329" t="s">
        <v>452</v>
      </c>
      <c r="I447" s="329" t="s">
        <v>449</v>
      </c>
      <c r="J447" s="329" t="s">
        <v>450</v>
      </c>
      <c r="K447" s="329" t="s">
        <v>453</v>
      </c>
      <c r="L447" s="329">
        <v>100</v>
      </c>
      <c r="M447" s="331" t="s">
        <v>29</v>
      </c>
    </row>
    <row r="448" spans="1:13" ht="24.95" customHeight="1" x14ac:dyDescent="0.3">
      <c r="A448" s="332" t="s">
        <v>5</v>
      </c>
      <c r="B448" s="361">
        <v>8.75</v>
      </c>
      <c r="C448" s="362" t="s">
        <v>286</v>
      </c>
      <c r="D448" s="362" t="s">
        <v>286</v>
      </c>
      <c r="E448" s="361">
        <v>59.5</v>
      </c>
      <c r="F448" s="363">
        <f t="shared" ref="F448:F450" si="48">B448+C448+D448+E448</f>
        <v>78.25</v>
      </c>
      <c r="G448" s="364" t="str">
        <f t="shared" ref="G448:G451" si="49">IF(F448&gt;=91,"A1",IF(F448&gt;=81,"A2",IF(F448&gt;=71,"B1",IF(F448&gt;=61,"B2",IF(F448&gt;=51,"C1",IF(F448&gt;=41,"C2",IF(F448&gt;=33,"D","E")))))))</f>
        <v>B1</v>
      </c>
      <c r="H448" s="336">
        <v>5.25</v>
      </c>
      <c r="I448" s="362" t="s">
        <v>286</v>
      </c>
      <c r="J448" s="362" t="s">
        <v>287</v>
      </c>
      <c r="K448" s="337">
        <v>50</v>
      </c>
      <c r="L448" s="363">
        <f t="shared" ref="L448:L451" si="50">H448+I448+J448+K448</f>
        <v>64.25</v>
      </c>
      <c r="M448" s="365" t="str">
        <f t="shared" ref="M448:M451" si="51">IF(L448&gt;=91,"A1",IF(L448&gt;=81,"A2",IF(L448&gt;=71,"B1",IF(L448&gt;=61,"B2",IF(L448&gt;=51,"C1",IF(L448&gt;=41,"C2",IF(L448&gt;=33,"D","E")))))))</f>
        <v>B2</v>
      </c>
    </row>
    <row r="449" spans="1:13" ht="24.95" customHeight="1" x14ac:dyDescent="0.3">
      <c r="A449" s="332" t="s">
        <v>6</v>
      </c>
      <c r="B449" s="364">
        <v>9.75</v>
      </c>
      <c r="C449" s="366" t="s">
        <v>286</v>
      </c>
      <c r="D449" s="366" t="s">
        <v>286</v>
      </c>
      <c r="E449" s="364">
        <v>73.5</v>
      </c>
      <c r="F449" s="363">
        <f t="shared" si="48"/>
        <v>93.25</v>
      </c>
      <c r="G449" s="364" t="str">
        <f t="shared" si="49"/>
        <v>A1</v>
      </c>
      <c r="H449" s="336">
        <v>9.5</v>
      </c>
      <c r="I449" s="366" t="s">
        <v>286</v>
      </c>
      <c r="J449" s="366" t="s">
        <v>287</v>
      </c>
      <c r="K449" s="372">
        <v>74</v>
      </c>
      <c r="L449" s="363">
        <f t="shared" si="50"/>
        <v>92.5</v>
      </c>
      <c r="M449" s="367" t="str">
        <f t="shared" si="51"/>
        <v>A1</v>
      </c>
    </row>
    <row r="450" spans="1:13" ht="24.95" customHeight="1" x14ac:dyDescent="0.3">
      <c r="A450" s="332" t="s">
        <v>454</v>
      </c>
      <c r="B450" s="361">
        <v>8.75</v>
      </c>
      <c r="C450" s="366" t="s">
        <v>286</v>
      </c>
      <c r="D450" s="366" t="s">
        <v>286</v>
      </c>
      <c r="E450" s="361">
        <v>51.5</v>
      </c>
      <c r="F450" s="363">
        <f t="shared" si="48"/>
        <v>70.25</v>
      </c>
      <c r="G450" s="368" t="str">
        <f t="shared" si="49"/>
        <v>B2</v>
      </c>
      <c r="H450" s="341">
        <v>2.5</v>
      </c>
      <c r="I450" s="366" t="s">
        <v>286</v>
      </c>
      <c r="J450" s="366" t="s">
        <v>287</v>
      </c>
      <c r="K450" s="337">
        <v>53</v>
      </c>
      <c r="L450" s="363">
        <f t="shared" si="50"/>
        <v>64.5</v>
      </c>
      <c r="M450" s="367" t="str">
        <f t="shared" si="51"/>
        <v>B2</v>
      </c>
    </row>
    <row r="451" spans="1:13" ht="24.95" customHeight="1" x14ac:dyDescent="0.3">
      <c r="A451" s="332" t="s">
        <v>8</v>
      </c>
      <c r="B451" s="364">
        <v>4.5</v>
      </c>
      <c r="C451" s="366" t="s">
        <v>287</v>
      </c>
      <c r="D451" s="366" t="s">
        <v>287</v>
      </c>
      <c r="E451" s="364" t="s">
        <v>270</v>
      </c>
      <c r="F451" s="363"/>
      <c r="G451" s="364" t="str">
        <f t="shared" si="49"/>
        <v>E</v>
      </c>
      <c r="H451" s="336">
        <v>6.5</v>
      </c>
      <c r="I451" s="366" t="s">
        <v>288</v>
      </c>
      <c r="J451" s="366" t="s">
        <v>287</v>
      </c>
      <c r="K451" s="337">
        <v>56.5</v>
      </c>
      <c r="L451" s="363">
        <f t="shared" si="50"/>
        <v>71.5</v>
      </c>
      <c r="M451" s="369" t="str">
        <f t="shared" si="51"/>
        <v>B1</v>
      </c>
    </row>
    <row r="452" spans="1:13" ht="24.95" customHeight="1" x14ac:dyDescent="0.3">
      <c r="A452" s="332" t="s">
        <v>481</v>
      </c>
      <c r="B452" s="341"/>
      <c r="C452" s="341"/>
      <c r="D452" s="341"/>
      <c r="E452" s="343">
        <v>24.5</v>
      </c>
      <c r="F452" s="370"/>
      <c r="G452" s="341"/>
      <c r="H452" s="341"/>
      <c r="I452" s="341"/>
      <c r="J452" s="341"/>
      <c r="K452" s="341">
        <v>25.5</v>
      </c>
      <c r="L452" s="341"/>
      <c r="M452" s="365"/>
    </row>
    <row r="453" spans="1:13" ht="24.95" customHeight="1" x14ac:dyDescent="0.3">
      <c r="A453" s="332" t="s">
        <v>482</v>
      </c>
      <c r="B453" s="341"/>
      <c r="C453" s="341"/>
      <c r="D453" s="341"/>
      <c r="E453" s="343">
        <v>17.5</v>
      </c>
      <c r="F453" s="341"/>
      <c r="G453" s="341"/>
      <c r="H453" s="341"/>
      <c r="I453" s="341"/>
      <c r="J453" s="341"/>
      <c r="K453" s="343">
        <v>29</v>
      </c>
      <c r="L453" s="341"/>
      <c r="M453" s="365"/>
    </row>
    <row r="454" spans="1:13" ht="24.95" customHeight="1" x14ac:dyDescent="0.3">
      <c r="A454" s="332" t="s">
        <v>483</v>
      </c>
      <c r="B454" s="341"/>
      <c r="C454" s="341"/>
      <c r="D454" s="341"/>
      <c r="E454" s="341">
        <v>40</v>
      </c>
      <c r="F454" s="341"/>
      <c r="G454" s="341"/>
      <c r="H454" s="341"/>
      <c r="I454" s="341"/>
      <c r="J454" s="341"/>
      <c r="K454" s="341">
        <v>27</v>
      </c>
      <c r="L454" s="341"/>
      <c r="M454" s="365"/>
    </row>
    <row r="455" spans="1:13" ht="45.75" customHeight="1" x14ac:dyDescent="0.3">
      <c r="A455" s="332" t="s">
        <v>455</v>
      </c>
      <c r="B455" s="325"/>
      <c r="C455" s="344" t="s">
        <v>456</v>
      </c>
      <c r="D455" s="345">
        <f>(F448+F449+F450+F451+E452)</f>
        <v>266.25</v>
      </c>
      <c r="E455" s="346"/>
      <c r="F455" s="344" t="s">
        <v>457</v>
      </c>
      <c r="G455" s="345">
        <f>(D455/450)*100</f>
        <v>59.166666666666664</v>
      </c>
      <c r="H455" s="346"/>
      <c r="I455" s="347"/>
      <c r="J455" s="609" t="s">
        <v>458</v>
      </c>
      <c r="K455" s="610"/>
      <c r="L455" s="341" t="str">
        <f>IF(G455&gt;=91,"A1",IF(G455&gt;=81,"A2",IF(G455&gt;=71,"B1",IF(G455&gt;=61,"B2",IF(G455&gt;=51,"C1",IF(G455&gt;=41,"C2",IF(G455&gt;=33,"D","E")))))))</f>
        <v>C1</v>
      </c>
      <c r="M455" s="365" t="str">
        <f t="shared" ref="M455:M457" si="52">IF(K455&gt;=91,"A1",IF(K455&gt;=81,"A2",IF(K455&gt;=71,"B1",IF(K455&gt;=61,"B2",IF(K455&gt;=51,"C1",IF(K455&gt;=41,"C2",IF(K455&gt;=33,"D","E")))))))</f>
        <v>E</v>
      </c>
    </row>
    <row r="456" spans="1:13" ht="45.75" customHeight="1" x14ac:dyDescent="0.3">
      <c r="A456" s="348" t="s">
        <v>459</v>
      </c>
      <c r="B456" s="325"/>
      <c r="C456" s="344" t="s">
        <v>460</v>
      </c>
      <c r="D456" s="345">
        <f>(L448+L449+L450+L451+K452)</f>
        <v>318.25</v>
      </c>
      <c r="E456" s="346"/>
      <c r="F456" s="344" t="s">
        <v>461</v>
      </c>
      <c r="G456" s="345">
        <f>D456/450*100</f>
        <v>70.722222222222214</v>
      </c>
      <c r="H456" s="346"/>
      <c r="I456" s="347"/>
      <c r="J456" s="609" t="s">
        <v>462</v>
      </c>
      <c r="K456" s="610"/>
      <c r="L456" s="341" t="str">
        <f>IF(G456&gt;=91,"A1",IF(G456&gt;=81,"A2",IF(G456&gt;=71,"B1",IF(G456&gt;=61,"B2",IF(G456&gt;=51,"C1",IF(G456&gt;=41,"C2",IF(G456&gt;=33,"D","E")))))))</f>
        <v>B2</v>
      </c>
      <c r="M456" s="365" t="str">
        <f t="shared" si="52"/>
        <v>E</v>
      </c>
    </row>
    <row r="457" spans="1:13" ht="42" customHeight="1" x14ac:dyDescent="0.3">
      <c r="A457" s="349" t="s">
        <v>463</v>
      </c>
      <c r="B457" s="350"/>
      <c r="C457" s="350">
        <f>(D455+D456)</f>
        <v>584.5</v>
      </c>
      <c r="D457" s="650"/>
      <c r="E457" s="651"/>
      <c r="F457" s="350" t="s">
        <v>464</v>
      </c>
      <c r="G457" s="350"/>
      <c r="H457" s="350"/>
      <c r="I457" s="320">
        <f>(C457/900)*100</f>
        <v>64.944444444444443</v>
      </c>
      <c r="J457" s="350" t="s">
        <v>465</v>
      </c>
      <c r="K457" s="350"/>
      <c r="L457" s="350" t="str">
        <f>IF(I457&gt;=91,"A1",IF(I457&gt;=81,"A2",IF(I457&gt;=71,"B1",IF(I457&gt;=61,"B2",IF(I457&gt;=51,"C1",IF(I457&gt;=41,"C2",IF(I457&gt;=33,"D","E")))))))</f>
        <v>B2</v>
      </c>
      <c r="M457" s="371" t="str">
        <f t="shared" si="52"/>
        <v>E</v>
      </c>
    </row>
    <row r="458" spans="1:13" ht="24.95" customHeight="1" x14ac:dyDescent="0.3">
      <c r="A458" s="649" t="s">
        <v>250</v>
      </c>
      <c r="B458" s="629"/>
      <c r="C458" s="629"/>
      <c r="D458" s="629"/>
      <c r="E458" s="629"/>
      <c r="F458" s="629"/>
      <c r="G458" s="629"/>
      <c r="H458" s="629"/>
      <c r="I458" s="629"/>
      <c r="J458" s="629"/>
      <c r="K458" s="629"/>
      <c r="L458" s="629"/>
      <c r="M458" s="648"/>
    </row>
    <row r="459" spans="1:13" ht="24.95" customHeight="1" x14ac:dyDescent="0.3">
      <c r="A459" s="608" t="s">
        <v>251</v>
      </c>
      <c r="B459" s="606"/>
      <c r="C459" s="606"/>
      <c r="D459" s="606"/>
      <c r="E459" s="606"/>
      <c r="F459" s="606"/>
      <c r="G459" s="606"/>
      <c r="H459" s="606"/>
      <c r="I459" s="606"/>
      <c r="J459" s="606"/>
      <c r="K459" s="606"/>
      <c r="L459" s="606"/>
      <c r="M459" s="607"/>
    </row>
    <row r="460" spans="1:13" ht="24.95" customHeight="1" x14ac:dyDescent="0.3">
      <c r="A460" s="608" t="s">
        <v>252</v>
      </c>
      <c r="B460" s="606"/>
      <c r="C460" s="606"/>
      <c r="D460" s="606"/>
      <c r="E460" s="598"/>
      <c r="F460" s="597" t="s">
        <v>253</v>
      </c>
      <c r="G460" s="606"/>
      <c r="H460" s="606"/>
      <c r="I460" s="606"/>
      <c r="J460" s="598"/>
      <c r="K460" s="597" t="s">
        <v>466</v>
      </c>
      <c r="L460" s="606"/>
      <c r="M460" s="607"/>
    </row>
    <row r="461" spans="1:13" ht="24.95" customHeight="1" x14ac:dyDescent="0.3">
      <c r="A461" s="643" t="s">
        <v>254</v>
      </c>
      <c r="B461" s="644"/>
      <c r="C461" s="644"/>
      <c r="D461" s="644"/>
      <c r="E461" s="645"/>
      <c r="F461" s="599" t="s">
        <v>270</v>
      </c>
      <c r="G461" s="600"/>
      <c r="H461" s="600"/>
      <c r="I461" s="600"/>
      <c r="J461" s="602"/>
      <c r="K461" s="599" t="s">
        <v>270</v>
      </c>
      <c r="L461" s="600"/>
      <c r="M461" s="601"/>
    </row>
    <row r="462" spans="1:13" ht="24.95" customHeight="1" x14ac:dyDescent="0.3">
      <c r="A462" s="608" t="s">
        <v>255</v>
      </c>
      <c r="B462" s="606"/>
      <c r="C462" s="606"/>
      <c r="D462" s="606"/>
      <c r="E462" s="606"/>
      <c r="F462" s="606"/>
      <c r="G462" s="606"/>
      <c r="H462" s="606"/>
      <c r="I462" s="606"/>
      <c r="J462" s="606"/>
      <c r="K462" s="606"/>
      <c r="L462" s="606"/>
      <c r="M462" s="607"/>
    </row>
    <row r="463" spans="1:13" ht="24.95" customHeight="1" x14ac:dyDescent="0.3">
      <c r="A463" s="608" t="s">
        <v>252</v>
      </c>
      <c r="B463" s="606"/>
      <c r="C463" s="606"/>
      <c r="D463" s="606"/>
      <c r="E463" s="598"/>
      <c r="F463" s="597" t="s">
        <v>253</v>
      </c>
      <c r="G463" s="606"/>
      <c r="H463" s="606"/>
      <c r="I463" s="606"/>
      <c r="J463" s="598"/>
      <c r="K463" s="597" t="s">
        <v>466</v>
      </c>
      <c r="L463" s="606"/>
      <c r="M463" s="607"/>
    </row>
    <row r="464" spans="1:13" ht="24.95" customHeight="1" x14ac:dyDescent="0.3">
      <c r="A464" s="603" t="s">
        <v>256</v>
      </c>
      <c r="B464" s="604"/>
      <c r="C464" s="604"/>
      <c r="D464" s="604"/>
      <c r="E464" s="605"/>
      <c r="F464" s="599" t="s">
        <v>270</v>
      </c>
      <c r="G464" s="600"/>
      <c r="H464" s="600"/>
      <c r="I464" s="600"/>
      <c r="J464" s="602"/>
      <c r="K464" s="599" t="s">
        <v>270</v>
      </c>
      <c r="L464" s="600"/>
      <c r="M464" s="601"/>
    </row>
    <row r="465" spans="1:13" ht="24.95" customHeight="1" x14ac:dyDescent="0.3">
      <c r="A465" s="603" t="s">
        <v>257</v>
      </c>
      <c r="B465" s="604"/>
      <c r="C465" s="604"/>
      <c r="D465" s="604"/>
      <c r="E465" s="605"/>
      <c r="F465" s="599" t="s">
        <v>270</v>
      </c>
      <c r="G465" s="600"/>
      <c r="H465" s="600"/>
      <c r="I465" s="600"/>
      <c r="J465" s="602"/>
      <c r="K465" s="599" t="s">
        <v>270</v>
      </c>
      <c r="L465" s="600"/>
      <c r="M465" s="601"/>
    </row>
    <row r="466" spans="1:13" ht="24.95" customHeight="1" x14ac:dyDescent="0.3">
      <c r="A466" s="643" t="s">
        <v>478</v>
      </c>
      <c r="B466" s="644"/>
      <c r="C466" s="644"/>
      <c r="D466" s="644"/>
      <c r="E466" s="645"/>
      <c r="F466" s="599" t="s">
        <v>275</v>
      </c>
      <c r="G466" s="600"/>
      <c r="H466" s="600"/>
      <c r="I466" s="600"/>
      <c r="J466" s="602"/>
      <c r="K466" s="599" t="s">
        <v>275</v>
      </c>
      <c r="L466" s="600"/>
      <c r="M466" s="601"/>
    </row>
    <row r="467" spans="1:13" ht="24.95" customHeight="1" x14ac:dyDescent="0.3">
      <c r="A467" s="643" t="s">
        <v>259</v>
      </c>
      <c r="B467" s="644"/>
      <c r="C467" s="644"/>
      <c r="D467" s="644"/>
      <c r="E467" s="645"/>
      <c r="F467" s="599" t="s">
        <v>270</v>
      </c>
      <c r="G467" s="600"/>
      <c r="H467" s="600"/>
      <c r="I467" s="600"/>
      <c r="J467" s="602"/>
      <c r="K467" s="599" t="s">
        <v>270</v>
      </c>
      <c r="L467" s="600"/>
      <c r="M467" s="601"/>
    </row>
    <row r="468" spans="1:13" ht="24.95" customHeight="1" x14ac:dyDescent="0.3">
      <c r="A468" s="608" t="s">
        <v>260</v>
      </c>
      <c r="B468" s="606"/>
      <c r="C468" s="606"/>
      <c r="D468" s="606"/>
      <c r="E468" s="606"/>
      <c r="F468" s="606"/>
      <c r="G468" s="606"/>
      <c r="H468" s="606"/>
      <c r="I468" s="606"/>
      <c r="J468" s="606"/>
      <c r="K468" s="606"/>
      <c r="L468" s="606"/>
      <c r="M468" s="607"/>
    </row>
    <row r="469" spans="1:13" ht="24.95" customHeight="1" x14ac:dyDescent="0.3">
      <c r="A469" s="608" t="s">
        <v>252</v>
      </c>
      <c r="B469" s="606"/>
      <c r="C469" s="606"/>
      <c r="D469" s="606"/>
      <c r="E469" s="598"/>
      <c r="F469" s="597" t="s">
        <v>253</v>
      </c>
      <c r="G469" s="606"/>
      <c r="H469" s="606"/>
      <c r="I469" s="606"/>
      <c r="J469" s="598"/>
      <c r="K469" s="597" t="s">
        <v>466</v>
      </c>
      <c r="L469" s="606"/>
      <c r="M469" s="607"/>
    </row>
    <row r="470" spans="1:13" ht="24.95" customHeight="1" x14ac:dyDescent="0.3">
      <c r="A470" s="643" t="s">
        <v>261</v>
      </c>
      <c r="B470" s="644"/>
      <c r="C470" s="644"/>
      <c r="D470" s="644"/>
      <c r="E470" s="644"/>
      <c r="F470" s="645"/>
      <c r="G470" s="599" t="s">
        <v>490</v>
      </c>
      <c r="H470" s="600"/>
      <c r="I470" s="600"/>
      <c r="J470" s="600"/>
      <c r="K470" s="600"/>
      <c r="L470" s="600"/>
      <c r="M470" s="601"/>
    </row>
    <row r="471" spans="1:13" ht="24.95" customHeight="1" x14ac:dyDescent="0.3">
      <c r="A471" s="332" t="s">
        <v>467</v>
      </c>
      <c r="B471" s="599" t="s">
        <v>248</v>
      </c>
      <c r="C471" s="600"/>
      <c r="D471" s="600"/>
      <c r="E471" s="600"/>
      <c r="F471" s="600"/>
      <c r="G471" s="600"/>
      <c r="H471" s="600"/>
      <c r="I471" s="600"/>
      <c r="J471" s="600"/>
      <c r="K471" s="600"/>
      <c r="L471" s="600"/>
      <c r="M471" s="601"/>
    </row>
    <row r="472" spans="1:13" ht="24.95" customHeight="1" x14ac:dyDescent="0.3">
      <c r="A472" s="332" t="s">
        <v>48</v>
      </c>
      <c r="B472" s="599" t="s">
        <v>470</v>
      </c>
      <c r="C472" s="600"/>
      <c r="D472" s="600"/>
      <c r="E472" s="600"/>
      <c r="F472" s="600"/>
      <c r="G472" s="600"/>
      <c r="H472" s="600"/>
      <c r="I472" s="600"/>
      <c r="J472" s="600"/>
      <c r="K472" s="600"/>
      <c r="L472" s="600"/>
      <c r="M472" s="601"/>
    </row>
    <row r="473" spans="1:13" ht="24.95" customHeight="1" x14ac:dyDescent="0.3">
      <c r="A473" s="655" t="s">
        <v>468</v>
      </c>
      <c r="B473" s="621"/>
      <c r="C473" s="622"/>
      <c r="D473" s="662" t="s">
        <v>471</v>
      </c>
      <c r="E473" s="663"/>
      <c r="F473" s="663"/>
      <c r="G473" s="663"/>
      <c r="H473" s="663"/>
      <c r="I473" s="664"/>
      <c r="J473" s="671" t="s">
        <v>469</v>
      </c>
      <c r="K473" s="621"/>
      <c r="L473" s="621"/>
      <c r="M473" s="672"/>
    </row>
    <row r="474" spans="1:13" ht="24.95" customHeight="1" x14ac:dyDescent="0.3">
      <c r="A474" s="656"/>
      <c r="B474" s="657"/>
      <c r="C474" s="658"/>
      <c r="D474" s="665"/>
      <c r="E474" s="666"/>
      <c r="F474" s="666"/>
      <c r="G474" s="666"/>
      <c r="H474" s="666"/>
      <c r="I474" s="667"/>
      <c r="J474" s="673"/>
      <c r="K474" s="657"/>
      <c r="L474" s="657"/>
      <c r="M474" s="674"/>
    </row>
    <row r="475" spans="1:13" ht="24.95" customHeight="1" x14ac:dyDescent="0.3">
      <c r="A475" s="656"/>
      <c r="B475" s="657"/>
      <c r="C475" s="658"/>
      <c r="D475" s="665"/>
      <c r="E475" s="666"/>
      <c r="F475" s="666"/>
      <c r="G475" s="666"/>
      <c r="H475" s="666"/>
      <c r="I475" s="667"/>
      <c r="J475" s="673"/>
      <c r="K475" s="657"/>
      <c r="L475" s="657"/>
      <c r="M475" s="674"/>
    </row>
    <row r="476" spans="1:13" ht="24.95" customHeight="1" x14ac:dyDescent="0.3">
      <c r="A476" s="659"/>
      <c r="B476" s="660"/>
      <c r="C476" s="661"/>
      <c r="D476" s="668"/>
      <c r="E476" s="669"/>
      <c r="F476" s="669"/>
      <c r="G476" s="669"/>
      <c r="H476" s="669"/>
      <c r="I476" s="670"/>
      <c r="J476" s="675"/>
      <c r="K476" s="660"/>
      <c r="L476" s="660"/>
      <c r="M476" s="676"/>
    </row>
    <row r="477" spans="1:13" ht="24.95" customHeight="1" x14ac:dyDescent="0.3">
      <c r="A477" s="608" t="s">
        <v>262</v>
      </c>
      <c r="B477" s="606"/>
      <c r="C477" s="606"/>
      <c r="D477" s="606"/>
      <c r="E477" s="606"/>
      <c r="F477" s="606"/>
      <c r="G477" s="598"/>
      <c r="H477" s="597" t="s">
        <v>263</v>
      </c>
      <c r="I477" s="606"/>
      <c r="J477" s="606"/>
      <c r="K477" s="606"/>
      <c r="L477" s="606"/>
      <c r="M477" s="607"/>
    </row>
    <row r="478" spans="1:13" ht="24.95" customHeight="1" x14ac:dyDescent="0.3">
      <c r="A478" s="351" t="s">
        <v>264</v>
      </c>
      <c r="B478" s="597" t="s">
        <v>11</v>
      </c>
      <c r="C478" s="598"/>
      <c r="D478" s="347" t="s">
        <v>264</v>
      </c>
      <c r="E478" s="346"/>
      <c r="F478" s="597" t="s">
        <v>11</v>
      </c>
      <c r="G478" s="598"/>
      <c r="H478" s="352"/>
      <c r="I478" s="352"/>
      <c r="J478" s="353" t="s">
        <v>265</v>
      </c>
      <c r="K478" s="352"/>
      <c r="L478" s="352" t="s">
        <v>11</v>
      </c>
      <c r="M478" s="354"/>
    </row>
    <row r="479" spans="1:13" ht="24.95" customHeight="1" x14ac:dyDescent="0.3">
      <c r="A479" s="351" t="s">
        <v>266</v>
      </c>
      <c r="B479" s="597" t="s">
        <v>267</v>
      </c>
      <c r="C479" s="598"/>
      <c r="D479" s="597" t="s">
        <v>268</v>
      </c>
      <c r="E479" s="598"/>
      <c r="F479" s="597" t="s">
        <v>269</v>
      </c>
      <c r="G479" s="598"/>
      <c r="H479" s="352"/>
      <c r="I479" s="352"/>
      <c r="J479" s="597">
        <v>3</v>
      </c>
      <c r="K479" s="598"/>
      <c r="L479" s="346" t="s">
        <v>270</v>
      </c>
      <c r="M479" s="354"/>
    </row>
    <row r="480" spans="1:13" ht="24.95" customHeight="1" x14ac:dyDescent="0.3">
      <c r="A480" s="351" t="s">
        <v>271</v>
      </c>
      <c r="B480" s="597" t="s">
        <v>272</v>
      </c>
      <c r="C480" s="598"/>
      <c r="D480" s="597" t="s">
        <v>273</v>
      </c>
      <c r="E480" s="598"/>
      <c r="F480" s="597" t="s">
        <v>274</v>
      </c>
      <c r="G480" s="598"/>
      <c r="H480" s="352"/>
      <c r="I480" s="352"/>
      <c r="J480" s="597">
        <v>2</v>
      </c>
      <c r="K480" s="598"/>
      <c r="L480" s="346" t="s">
        <v>275</v>
      </c>
      <c r="M480" s="354"/>
    </row>
    <row r="481" spans="1:13" ht="24.95" customHeight="1" x14ac:dyDescent="0.3">
      <c r="A481" s="351" t="s">
        <v>276</v>
      </c>
      <c r="B481" s="597" t="s">
        <v>277</v>
      </c>
      <c r="C481" s="598"/>
      <c r="D481" s="597" t="s">
        <v>278</v>
      </c>
      <c r="E481" s="598"/>
      <c r="F481" s="597" t="s">
        <v>279</v>
      </c>
      <c r="G481" s="598"/>
      <c r="H481" s="352"/>
      <c r="I481" s="352"/>
      <c r="J481" s="597">
        <v>1</v>
      </c>
      <c r="K481" s="598"/>
      <c r="L481" s="346" t="s">
        <v>280</v>
      </c>
      <c r="M481" s="354"/>
    </row>
    <row r="482" spans="1:13" ht="24.95" customHeight="1" thickBot="1" x14ac:dyDescent="0.35">
      <c r="A482" s="355" t="s">
        <v>281</v>
      </c>
      <c r="B482" s="677" t="s">
        <v>282</v>
      </c>
      <c r="C482" s="678"/>
      <c r="D482" s="679" t="s">
        <v>283</v>
      </c>
      <c r="E482" s="680"/>
      <c r="F482" s="679" t="s">
        <v>284</v>
      </c>
      <c r="G482" s="680"/>
      <c r="H482" s="356"/>
      <c r="I482" s="356"/>
      <c r="J482" s="356"/>
      <c r="K482" s="356"/>
      <c r="L482" s="356"/>
      <c r="M482" s="357"/>
    </row>
    <row r="483" spans="1:13" ht="24.95" customHeight="1" thickBot="1" x14ac:dyDescent="0.35"/>
    <row r="484" spans="1:13" ht="24.95" customHeight="1" x14ac:dyDescent="0.3">
      <c r="A484" s="321"/>
      <c r="B484" s="619" t="s">
        <v>429</v>
      </c>
      <c r="C484" s="619"/>
      <c r="D484" s="619"/>
      <c r="E484" s="619"/>
      <c r="F484" s="619"/>
      <c r="G484" s="619"/>
      <c r="H484" s="619"/>
      <c r="I484" s="623"/>
      <c r="J484" s="618" t="s">
        <v>430</v>
      </c>
      <c r="K484" s="619"/>
      <c r="L484" s="619"/>
      <c r="M484" s="620"/>
    </row>
    <row r="485" spans="1:13" ht="24.95" customHeight="1" x14ac:dyDescent="0.3">
      <c r="A485" s="608" t="s">
        <v>431</v>
      </c>
      <c r="B485" s="606"/>
      <c r="C485" s="606"/>
      <c r="D485" s="606"/>
      <c r="E485" s="606"/>
      <c r="F485" s="606"/>
      <c r="G485" s="606"/>
      <c r="H485" s="606"/>
      <c r="I485" s="606"/>
      <c r="J485" s="606"/>
      <c r="K485" s="606"/>
      <c r="L485" s="606"/>
      <c r="M485" s="607"/>
    </row>
    <row r="486" spans="1:13" ht="24.95" customHeight="1" x14ac:dyDescent="0.3">
      <c r="A486" s="323"/>
      <c r="B486" s="606" t="s">
        <v>432</v>
      </c>
      <c r="C486" s="606"/>
      <c r="D486" s="606"/>
      <c r="E486" s="598"/>
      <c r="F486" s="324" t="s">
        <v>433</v>
      </c>
      <c r="G486" s="324"/>
      <c r="H486" s="597" t="s">
        <v>434</v>
      </c>
      <c r="I486" s="606"/>
      <c r="J486" s="598"/>
      <c r="K486" s="319" t="s">
        <v>435</v>
      </c>
      <c r="L486" s="325"/>
      <c r="M486" s="326"/>
    </row>
    <row r="487" spans="1:13" ht="24.95" customHeight="1" x14ac:dyDescent="0.3">
      <c r="A487" s="608" t="s">
        <v>477</v>
      </c>
      <c r="B487" s="606"/>
      <c r="C487" s="606"/>
      <c r="D487" s="606"/>
      <c r="E487" s="606"/>
      <c r="F487" s="606"/>
      <c r="G487" s="606"/>
      <c r="H487" s="606"/>
      <c r="I487" s="606"/>
      <c r="J487" s="606"/>
      <c r="K487" s="606"/>
      <c r="L487" s="606"/>
      <c r="M487" s="607"/>
    </row>
    <row r="488" spans="1:13" ht="24.95" customHeight="1" x14ac:dyDescent="0.3">
      <c r="A488" s="608" t="s">
        <v>436</v>
      </c>
      <c r="B488" s="606"/>
      <c r="C488" s="606"/>
      <c r="D488" s="606"/>
      <c r="E488" s="606"/>
      <c r="F488" s="606"/>
      <c r="G488" s="606"/>
      <c r="H488" s="606"/>
      <c r="I488" s="606"/>
      <c r="J488" s="606"/>
      <c r="K488" s="606"/>
      <c r="L488" s="606"/>
      <c r="M488" s="607"/>
    </row>
    <row r="489" spans="1:13" ht="24.95" customHeight="1" x14ac:dyDescent="0.3">
      <c r="A489" s="603" t="s">
        <v>437</v>
      </c>
      <c r="B489" s="605"/>
      <c r="C489" s="631" t="s">
        <v>136</v>
      </c>
      <c r="D489" s="629"/>
      <c r="E489" s="629"/>
      <c r="F489" s="629"/>
      <c r="G489" s="630"/>
      <c r="H489" s="327" t="s">
        <v>438</v>
      </c>
      <c r="I489" s="328"/>
      <c r="J489" s="631">
        <v>11</v>
      </c>
      <c r="K489" s="629"/>
      <c r="L489" s="629"/>
      <c r="M489" s="648"/>
    </row>
    <row r="490" spans="1:13" ht="24.95" customHeight="1" x14ac:dyDescent="0.3">
      <c r="A490" s="603" t="s">
        <v>439</v>
      </c>
      <c r="B490" s="605"/>
      <c r="C490" s="631" t="s">
        <v>472</v>
      </c>
      <c r="D490" s="629"/>
      <c r="E490" s="629"/>
      <c r="F490" s="629"/>
      <c r="G490" s="630"/>
      <c r="H490" s="327" t="s">
        <v>440</v>
      </c>
      <c r="I490" s="328"/>
      <c r="J490" s="631">
        <v>1340</v>
      </c>
      <c r="K490" s="629"/>
      <c r="L490" s="629"/>
      <c r="M490" s="648"/>
    </row>
    <row r="491" spans="1:13" ht="24.95" customHeight="1" x14ac:dyDescent="0.3">
      <c r="A491" s="603" t="s">
        <v>441</v>
      </c>
      <c r="B491" s="605"/>
      <c r="C491" s="628">
        <v>41999</v>
      </c>
      <c r="D491" s="646"/>
      <c r="E491" s="646"/>
      <c r="F491" s="646"/>
      <c r="G491" s="647"/>
      <c r="H491" s="327" t="s">
        <v>442</v>
      </c>
      <c r="I491" s="328"/>
      <c r="J491" s="631">
        <v>7889467379</v>
      </c>
      <c r="K491" s="629"/>
      <c r="L491" s="629"/>
      <c r="M491" s="648"/>
    </row>
    <row r="492" spans="1:13" ht="24.95" customHeight="1" x14ac:dyDescent="0.3">
      <c r="A492" s="603" t="s">
        <v>443</v>
      </c>
      <c r="B492" s="605"/>
      <c r="C492" s="631" t="s">
        <v>222</v>
      </c>
      <c r="D492" s="629"/>
      <c r="E492" s="629"/>
      <c r="F492" s="629"/>
      <c r="G492" s="648"/>
      <c r="H492" s="643" t="s">
        <v>36</v>
      </c>
      <c r="I492" s="645"/>
      <c r="J492" s="631" t="s">
        <v>221</v>
      </c>
      <c r="K492" s="629"/>
      <c r="L492" s="629"/>
      <c r="M492" s="648"/>
    </row>
    <row r="493" spans="1:13" ht="24.95" customHeight="1" x14ac:dyDescent="0.3">
      <c r="A493" s="608" t="s">
        <v>444</v>
      </c>
      <c r="B493" s="606"/>
      <c r="C493" s="606"/>
      <c r="D493" s="606"/>
      <c r="E493" s="606"/>
      <c r="F493" s="606"/>
      <c r="G493" s="606"/>
      <c r="H493" s="606"/>
      <c r="I493" s="606"/>
      <c r="J493" s="606"/>
      <c r="K493" s="606"/>
      <c r="L493" s="606"/>
      <c r="M493" s="607"/>
    </row>
    <row r="494" spans="1:13" ht="24.95" customHeight="1" x14ac:dyDescent="0.3">
      <c r="A494" s="653" t="s">
        <v>445</v>
      </c>
      <c r="B494" s="597" t="s">
        <v>446</v>
      </c>
      <c r="C494" s="606"/>
      <c r="D494" s="606"/>
      <c r="E494" s="606"/>
      <c r="F494" s="606"/>
      <c r="G494" s="598"/>
      <c r="H494" s="597" t="s">
        <v>447</v>
      </c>
      <c r="I494" s="606"/>
      <c r="J494" s="606"/>
      <c r="K494" s="606"/>
      <c r="L494" s="606"/>
      <c r="M494" s="607"/>
    </row>
    <row r="495" spans="1:13" ht="45.75" customHeight="1" x14ac:dyDescent="0.3">
      <c r="A495" s="654"/>
      <c r="B495" s="329" t="s">
        <v>448</v>
      </c>
      <c r="C495" s="329" t="s">
        <v>449</v>
      </c>
      <c r="D495" s="329" t="s">
        <v>450</v>
      </c>
      <c r="E495" s="329" t="s">
        <v>451</v>
      </c>
      <c r="F495" s="329">
        <v>100</v>
      </c>
      <c r="G495" s="330" t="s">
        <v>29</v>
      </c>
      <c r="H495" s="329" t="s">
        <v>452</v>
      </c>
      <c r="I495" s="329" t="s">
        <v>449</v>
      </c>
      <c r="J495" s="329" t="s">
        <v>450</v>
      </c>
      <c r="K495" s="329" t="s">
        <v>453</v>
      </c>
      <c r="L495" s="329">
        <v>100</v>
      </c>
      <c r="M495" s="331" t="s">
        <v>29</v>
      </c>
    </row>
    <row r="496" spans="1:13" ht="24.95" customHeight="1" x14ac:dyDescent="0.3">
      <c r="A496" s="332" t="s">
        <v>5</v>
      </c>
      <c r="B496" s="361">
        <v>9.25</v>
      </c>
      <c r="C496" s="362" t="s">
        <v>286</v>
      </c>
      <c r="D496" s="362" t="s">
        <v>286</v>
      </c>
      <c r="E496" s="361">
        <v>59</v>
      </c>
      <c r="F496" s="363">
        <f t="shared" ref="F496:F499" si="53">B496+C496+D496+E496</f>
        <v>78.25</v>
      </c>
      <c r="G496" s="364" t="str">
        <f t="shared" ref="G496:G499" si="54">IF(F496&gt;=91,"A1",IF(F496&gt;=81,"A2",IF(F496&gt;=71,"B1",IF(F496&gt;=61,"B2",IF(F496&gt;=51,"C1",IF(F496&gt;=41,"C2",IF(F496&gt;=33,"D","E")))))))</f>
        <v>B1</v>
      </c>
      <c r="H496" s="336">
        <v>5.75</v>
      </c>
      <c r="I496" s="362" t="s">
        <v>286</v>
      </c>
      <c r="J496" s="362" t="s">
        <v>287</v>
      </c>
      <c r="K496" s="337">
        <v>53.5</v>
      </c>
      <c r="L496" s="363">
        <f t="shared" ref="L496:L499" si="55">H496+I496+J496+K496</f>
        <v>68.25</v>
      </c>
      <c r="M496" s="365" t="str">
        <f t="shared" ref="M496:M499" si="56">IF(L496&gt;=91,"A1",IF(L496&gt;=81,"A2",IF(L496&gt;=71,"B1",IF(L496&gt;=61,"B2",IF(L496&gt;=51,"C1",IF(L496&gt;=41,"C2",IF(L496&gt;=33,"D","E")))))))</f>
        <v>B2</v>
      </c>
    </row>
    <row r="497" spans="1:13" ht="24.95" customHeight="1" x14ac:dyDescent="0.3">
      <c r="A497" s="332" t="s">
        <v>6</v>
      </c>
      <c r="B497" s="364">
        <v>7.75</v>
      </c>
      <c r="C497" s="366" t="s">
        <v>286</v>
      </c>
      <c r="D497" s="366" t="s">
        <v>286</v>
      </c>
      <c r="E497" s="364">
        <v>63.5</v>
      </c>
      <c r="F497" s="363">
        <f t="shared" si="53"/>
        <v>81.25</v>
      </c>
      <c r="G497" s="364" t="str">
        <f t="shared" si="54"/>
        <v>A2</v>
      </c>
      <c r="H497" s="336">
        <v>7.75</v>
      </c>
      <c r="I497" s="366" t="s">
        <v>286</v>
      </c>
      <c r="J497" s="366" t="s">
        <v>287</v>
      </c>
      <c r="K497" s="337">
        <v>61.5</v>
      </c>
      <c r="L497" s="363">
        <f t="shared" si="55"/>
        <v>78.25</v>
      </c>
      <c r="M497" s="367" t="str">
        <f t="shared" si="56"/>
        <v>B1</v>
      </c>
    </row>
    <row r="498" spans="1:13" ht="24.95" customHeight="1" x14ac:dyDescent="0.3">
      <c r="A498" s="332" t="s">
        <v>454</v>
      </c>
      <c r="B498" s="361">
        <v>7.75</v>
      </c>
      <c r="C498" s="366" t="s">
        <v>286</v>
      </c>
      <c r="D498" s="366" t="s">
        <v>286</v>
      </c>
      <c r="E498" s="361">
        <v>65</v>
      </c>
      <c r="F498" s="363">
        <f t="shared" si="53"/>
        <v>82.75</v>
      </c>
      <c r="G498" s="368" t="str">
        <f t="shared" si="54"/>
        <v>A2</v>
      </c>
      <c r="H498" s="373">
        <v>8.5</v>
      </c>
      <c r="I498" s="366" t="s">
        <v>286</v>
      </c>
      <c r="J498" s="366" t="s">
        <v>287</v>
      </c>
      <c r="K498" s="337">
        <v>47.5</v>
      </c>
      <c r="L498" s="363">
        <f t="shared" si="55"/>
        <v>65</v>
      </c>
      <c r="M498" s="367" t="str">
        <f t="shared" si="56"/>
        <v>B2</v>
      </c>
    </row>
    <row r="499" spans="1:13" ht="24.95" customHeight="1" x14ac:dyDescent="0.3">
      <c r="A499" s="332" t="s">
        <v>8</v>
      </c>
      <c r="B499" s="364">
        <v>7.75</v>
      </c>
      <c r="C499" s="366" t="s">
        <v>289</v>
      </c>
      <c r="D499" s="366" t="s">
        <v>287</v>
      </c>
      <c r="E499" s="364">
        <v>65.5</v>
      </c>
      <c r="F499" s="363">
        <f t="shared" si="53"/>
        <v>80.75</v>
      </c>
      <c r="G499" s="364" t="str">
        <f t="shared" si="54"/>
        <v>B1</v>
      </c>
      <c r="H499" s="336">
        <v>8</v>
      </c>
      <c r="I499" s="366" t="s">
        <v>287</v>
      </c>
      <c r="J499" s="366" t="s">
        <v>287</v>
      </c>
      <c r="K499" s="337">
        <v>59.5</v>
      </c>
      <c r="L499" s="363">
        <f t="shared" si="55"/>
        <v>75.5</v>
      </c>
      <c r="M499" s="369" t="str">
        <f t="shared" si="56"/>
        <v>B1</v>
      </c>
    </row>
    <row r="500" spans="1:13" ht="24.95" customHeight="1" x14ac:dyDescent="0.3">
      <c r="A500" s="332" t="s">
        <v>481</v>
      </c>
      <c r="B500" s="341"/>
      <c r="C500" s="341"/>
      <c r="D500" s="341"/>
      <c r="E500" s="343">
        <v>48</v>
      </c>
      <c r="F500" s="370"/>
      <c r="G500" s="341"/>
      <c r="H500" s="341"/>
      <c r="I500" s="341"/>
      <c r="J500" s="341"/>
      <c r="K500" s="341">
        <v>37</v>
      </c>
      <c r="L500" s="341"/>
      <c r="M500" s="365"/>
    </row>
    <row r="501" spans="1:13" ht="24.95" customHeight="1" x14ac:dyDescent="0.3">
      <c r="A501" s="332" t="s">
        <v>482</v>
      </c>
      <c r="B501" s="341"/>
      <c r="C501" s="341"/>
      <c r="D501" s="341"/>
      <c r="E501" s="343">
        <v>45</v>
      </c>
      <c r="F501" s="341"/>
      <c r="G501" s="341"/>
      <c r="H501" s="341"/>
      <c r="I501" s="341"/>
      <c r="J501" s="341"/>
      <c r="K501" s="343">
        <v>34</v>
      </c>
      <c r="L501" s="341"/>
      <c r="M501" s="365"/>
    </row>
    <row r="502" spans="1:13" ht="24.95" customHeight="1" x14ac:dyDescent="0.3">
      <c r="A502" s="332" t="s">
        <v>483</v>
      </c>
      <c r="B502" s="341"/>
      <c r="C502" s="341"/>
      <c r="D502" s="341"/>
      <c r="E502" s="341">
        <v>47</v>
      </c>
      <c r="F502" s="341"/>
      <c r="G502" s="341"/>
      <c r="H502" s="341"/>
      <c r="I502" s="341"/>
      <c r="J502" s="341"/>
      <c r="K502" s="341">
        <v>47</v>
      </c>
      <c r="L502" s="341"/>
      <c r="M502" s="365"/>
    </row>
    <row r="503" spans="1:13" ht="49.5" customHeight="1" x14ac:dyDescent="0.3">
      <c r="A503" s="332" t="s">
        <v>455</v>
      </c>
      <c r="B503" s="325"/>
      <c r="C503" s="344" t="s">
        <v>456</v>
      </c>
      <c r="D503" s="345">
        <f>(F496+F497+F498+F499+E500)</f>
        <v>371</v>
      </c>
      <c r="E503" s="346"/>
      <c r="F503" s="344" t="s">
        <v>457</v>
      </c>
      <c r="G503" s="345">
        <f>(D503/450)*100</f>
        <v>82.444444444444443</v>
      </c>
      <c r="H503" s="346"/>
      <c r="I503" s="347"/>
      <c r="J503" s="609" t="s">
        <v>458</v>
      </c>
      <c r="K503" s="610"/>
      <c r="L503" s="341" t="str">
        <f>IF(G503&gt;=91,"A1",IF(G503&gt;=81,"A2",IF(G503&gt;=71,"B1",IF(G503&gt;=61,"B2",IF(G503&gt;=51,"C1",IF(G503&gt;=41,"C2",IF(G503&gt;=33,"D","E")))))))</f>
        <v>A2</v>
      </c>
      <c r="M503" s="365" t="str">
        <f t="shared" ref="M503:M505" si="57">IF(K503&gt;=91,"A1",IF(K503&gt;=81,"A2",IF(K503&gt;=71,"B1",IF(K503&gt;=61,"B2",IF(K503&gt;=51,"C1",IF(K503&gt;=41,"C2",IF(K503&gt;=33,"D","E")))))))</f>
        <v>E</v>
      </c>
    </row>
    <row r="504" spans="1:13" ht="45.75" customHeight="1" x14ac:dyDescent="0.3">
      <c r="A504" s="348" t="s">
        <v>459</v>
      </c>
      <c r="B504" s="325"/>
      <c r="C504" s="344" t="s">
        <v>460</v>
      </c>
      <c r="D504" s="345">
        <f>(L496+L497+L498+L499+K500)</f>
        <v>324</v>
      </c>
      <c r="E504" s="346"/>
      <c r="F504" s="344" t="s">
        <v>461</v>
      </c>
      <c r="G504" s="346">
        <f>D504/450*100</f>
        <v>72</v>
      </c>
      <c r="H504" s="346"/>
      <c r="I504" s="347"/>
      <c r="J504" s="609" t="s">
        <v>462</v>
      </c>
      <c r="K504" s="610"/>
      <c r="L504" s="341" t="str">
        <f>IF(G504&gt;=91,"A1",IF(G504&gt;=81,"A2",IF(G504&gt;=71,"B1",IF(G504&gt;=61,"B2",IF(G504&gt;=51,"C1",IF(G504&gt;=41,"C2",IF(G504&gt;=33,"D","E")))))))</f>
        <v>B1</v>
      </c>
      <c r="M504" s="365" t="str">
        <f t="shared" si="57"/>
        <v>E</v>
      </c>
    </row>
    <row r="505" spans="1:13" ht="42" customHeight="1" x14ac:dyDescent="0.3">
      <c r="A505" s="349" t="s">
        <v>463</v>
      </c>
      <c r="B505" s="350"/>
      <c r="C505" s="350">
        <f>(D503+D504)</f>
        <v>695</v>
      </c>
      <c r="D505" s="650"/>
      <c r="E505" s="651"/>
      <c r="F505" s="350" t="s">
        <v>464</v>
      </c>
      <c r="G505" s="350"/>
      <c r="H505" s="350"/>
      <c r="I505" s="320">
        <f>(C505/900)*100</f>
        <v>77.222222222222229</v>
      </c>
      <c r="J505" s="350" t="s">
        <v>465</v>
      </c>
      <c r="K505" s="350"/>
      <c r="L505" s="350" t="str">
        <f>IF(I505&gt;=91,"A1",IF(I505&gt;=81,"A2",IF(I505&gt;=71,"B1",IF(I505&gt;=61,"B2",IF(I505&gt;=51,"C1",IF(I505&gt;=41,"C2",IF(I505&gt;=33,"D","E")))))))</f>
        <v>B1</v>
      </c>
      <c r="M505" s="371" t="str">
        <f t="shared" si="57"/>
        <v>E</v>
      </c>
    </row>
    <row r="506" spans="1:13" ht="24.95" customHeight="1" x14ac:dyDescent="0.3">
      <c r="A506" s="649" t="s">
        <v>250</v>
      </c>
      <c r="B506" s="629"/>
      <c r="C506" s="629"/>
      <c r="D506" s="629"/>
      <c r="E506" s="629"/>
      <c r="F506" s="629"/>
      <c r="G506" s="629"/>
      <c r="H506" s="629"/>
      <c r="I506" s="629"/>
      <c r="J506" s="629"/>
      <c r="K506" s="629"/>
      <c r="L506" s="629"/>
      <c r="M506" s="648"/>
    </row>
    <row r="507" spans="1:13" ht="24.95" customHeight="1" x14ac:dyDescent="0.3">
      <c r="A507" s="608" t="s">
        <v>251</v>
      </c>
      <c r="B507" s="606"/>
      <c r="C507" s="606"/>
      <c r="D507" s="606"/>
      <c r="E507" s="606"/>
      <c r="F507" s="606"/>
      <c r="G507" s="606"/>
      <c r="H507" s="606"/>
      <c r="I507" s="606"/>
      <c r="J507" s="606"/>
      <c r="K507" s="606"/>
      <c r="L507" s="606"/>
      <c r="M507" s="607"/>
    </row>
    <row r="508" spans="1:13" ht="24.95" customHeight="1" x14ac:dyDescent="0.3">
      <c r="A508" s="608" t="s">
        <v>252</v>
      </c>
      <c r="B508" s="606"/>
      <c r="C508" s="606"/>
      <c r="D508" s="606"/>
      <c r="E508" s="598"/>
      <c r="F508" s="597" t="s">
        <v>253</v>
      </c>
      <c r="G508" s="606"/>
      <c r="H508" s="606"/>
      <c r="I508" s="606"/>
      <c r="J508" s="598"/>
      <c r="K508" s="597" t="s">
        <v>466</v>
      </c>
      <c r="L508" s="606"/>
      <c r="M508" s="607"/>
    </row>
    <row r="509" spans="1:13" ht="24.95" customHeight="1" x14ac:dyDescent="0.3">
      <c r="A509" s="643" t="s">
        <v>254</v>
      </c>
      <c r="B509" s="644"/>
      <c r="C509" s="644"/>
      <c r="D509" s="644"/>
      <c r="E509" s="645"/>
      <c r="F509" s="599" t="s">
        <v>270</v>
      </c>
      <c r="G509" s="600"/>
      <c r="H509" s="600"/>
      <c r="I509" s="600"/>
      <c r="J509" s="602"/>
      <c r="K509" s="599" t="s">
        <v>270</v>
      </c>
      <c r="L509" s="600"/>
      <c r="M509" s="601"/>
    </row>
    <row r="510" spans="1:13" ht="24.95" customHeight="1" x14ac:dyDescent="0.3">
      <c r="A510" s="608" t="s">
        <v>255</v>
      </c>
      <c r="B510" s="606"/>
      <c r="C510" s="606"/>
      <c r="D510" s="606"/>
      <c r="E510" s="606"/>
      <c r="F510" s="606"/>
      <c r="G510" s="606"/>
      <c r="H510" s="606"/>
      <c r="I510" s="606"/>
      <c r="J510" s="606"/>
      <c r="K510" s="606"/>
      <c r="L510" s="606"/>
      <c r="M510" s="607"/>
    </row>
    <row r="511" spans="1:13" ht="24.95" customHeight="1" x14ac:dyDescent="0.3">
      <c r="A511" s="608" t="s">
        <v>252</v>
      </c>
      <c r="B511" s="606"/>
      <c r="C511" s="606"/>
      <c r="D511" s="606"/>
      <c r="E511" s="598"/>
      <c r="F511" s="597" t="s">
        <v>253</v>
      </c>
      <c r="G511" s="606"/>
      <c r="H511" s="606"/>
      <c r="I511" s="606"/>
      <c r="J511" s="598"/>
      <c r="K511" s="597" t="s">
        <v>466</v>
      </c>
      <c r="L511" s="606"/>
      <c r="M511" s="607"/>
    </row>
    <row r="512" spans="1:13" ht="24.95" customHeight="1" x14ac:dyDescent="0.3">
      <c r="A512" s="603" t="s">
        <v>256</v>
      </c>
      <c r="B512" s="604"/>
      <c r="C512" s="604"/>
      <c r="D512" s="604"/>
      <c r="E512" s="605"/>
      <c r="F512" s="599" t="s">
        <v>270</v>
      </c>
      <c r="G512" s="600"/>
      <c r="H512" s="600"/>
      <c r="I512" s="600"/>
      <c r="J512" s="602"/>
      <c r="K512" s="599" t="s">
        <v>270</v>
      </c>
      <c r="L512" s="600"/>
      <c r="M512" s="601"/>
    </row>
    <row r="513" spans="1:13" ht="24.95" customHeight="1" x14ac:dyDescent="0.3">
      <c r="A513" s="603" t="s">
        <v>257</v>
      </c>
      <c r="B513" s="604"/>
      <c r="C513" s="604"/>
      <c r="D513" s="604"/>
      <c r="E513" s="605"/>
      <c r="F513" s="599" t="s">
        <v>270</v>
      </c>
      <c r="G513" s="600"/>
      <c r="H513" s="600"/>
      <c r="I513" s="600"/>
      <c r="J513" s="602"/>
      <c r="K513" s="599" t="s">
        <v>270</v>
      </c>
      <c r="L513" s="600"/>
      <c r="M513" s="601"/>
    </row>
    <row r="514" spans="1:13" ht="24.95" customHeight="1" x14ac:dyDescent="0.3">
      <c r="A514" s="643" t="s">
        <v>478</v>
      </c>
      <c r="B514" s="644"/>
      <c r="C514" s="644"/>
      <c r="D514" s="644"/>
      <c r="E514" s="645"/>
      <c r="F514" s="599" t="s">
        <v>275</v>
      </c>
      <c r="G514" s="600"/>
      <c r="H514" s="600"/>
      <c r="I514" s="600"/>
      <c r="J514" s="602"/>
      <c r="K514" s="599" t="s">
        <v>275</v>
      </c>
      <c r="L514" s="600"/>
      <c r="M514" s="601"/>
    </row>
    <row r="515" spans="1:13" ht="24.95" customHeight="1" x14ac:dyDescent="0.3">
      <c r="A515" s="643" t="s">
        <v>259</v>
      </c>
      <c r="B515" s="644"/>
      <c r="C515" s="644"/>
      <c r="D515" s="644"/>
      <c r="E515" s="645"/>
      <c r="F515" s="599" t="s">
        <v>270</v>
      </c>
      <c r="G515" s="600"/>
      <c r="H515" s="600"/>
      <c r="I515" s="600"/>
      <c r="J515" s="602"/>
      <c r="K515" s="599" t="s">
        <v>270</v>
      </c>
      <c r="L515" s="600"/>
      <c r="M515" s="601"/>
    </row>
    <row r="516" spans="1:13" ht="24.95" customHeight="1" x14ac:dyDescent="0.3">
      <c r="A516" s="608" t="s">
        <v>260</v>
      </c>
      <c r="B516" s="606"/>
      <c r="C516" s="606"/>
      <c r="D516" s="606"/>
      <c r="E516" s="606"/>
      <c r="F516" s="606"/>
      <c r="G516" s="606"/>
      <c r="H516" s="606"/>
      <c r="I516" s="606"/>
      <c r="J516" s="606"/>
      <c r="K516" s="606"/>
      <c r="L516" s="606"/>
      <c r="M516" s="607"/>
    </row>
    <row r="517" spans="1:13" ht="24.95" customHeight="1" x14ac:dyDescent="0.3">
      <c r="A517" s="608" t="s">
        <v>252</v>
      </c>
      <c r="B517" s="606"/>
      <c r="C517" s="606"/>
      <c r="D517" s="606"/>
      <c r="E517" s="598"/>
      <c r="F517" s="597" t="s">
        <v>253</v>
      </c>
      <c r="G517" s="606"/>
      <c r="H517" s="606"/>
      <c r="I517" s="606"/>
      <c r="J517" s="598"/>
      <c r="K517" s="597" t="s">
        <v>466</v>
      </c>
      <c r="L517" s="606"/>
      <c r="M517" s="607"/>
    </row>
    <row r="518" spans="1:13" ht="24.95" customHeight="1" x14ac:dyDescent="0.3">
      <c r="A518" s="643" t="s">
        <v>261</v>
      </c>
      <c r="B518" s="644"/>
      <c r="C518" s="644"/>
      <c r="D518" s="644"/>
      <c r="E518" s="644"/>
      <c r="F518" s="645"/>
      <c r="G518" s="599" t="s">
        <v>490</v>
      </c>
      <c r="H518" s="600"/>
      <c r="I518" s="600"/>
      <c r="J518" s="600"/>
      <c r="K518" s="600"/>
      <c r="L518" s="600"/>
      <c r="M518" s="601"/>
    </row>
    <row r="519" spans="1:13" ht="24.95" customHeight="1" x14ac:dyDescent="0.3">
      <c r="A519" s="332" t="s">
        <v>467</v>
      </c>
      <c r="B519" s="599" t="s">
        <v>243</v>
      </c>
      <c r="C519" s="600"/>
      <c r="D519" s="600"/>
      <c r="E519" s="600"/>
      <c r="F519" s="600"/>
      <c r="G519" s="600"/>
      <c r="H519" s="600"/>
      <c r="I519" s="600"/>
      <c r="J519" s="600"/>
      <c r="K519" s="600"/>
      <c r="L519" s="600"/>
      <c r="M519" s="601"/>
    </row>
    <row r="520" spans="1:13" ht="24.95" customHeight="1" x14ac:dyDescent="0.3">
      <c r="A520" s="332" t="s">
        <v>48</v>
      </c>
      <c r="B520" s="599" t="s">
        <v>470</v>
      </c>
      <c r="C520" s="600"/>
      <c r="D520" s="600"/>
      <c r="E520" s="600"/>
      <c r="F520" s="600"/>
      <c r="G520" s="600"/>
      <c r="H520" s="600"/>
      <c r="I520" s="600"/>
      <c r="J520" s="600"/>
      <c r="K520" s="600"/>
      <c r="L520" s="600"/>
      <c r="M520" s="601"/>
    </row>
    <row r="521" spans="1:13" ht="24.95" customHeight="1" x14ac:dyDescent="0.3">
      <c r="A521" s="655" t="s">
        <v>468</v>
      </c>
      <c r="B521" s="621"/>
      <c r="C521" s="622"/>
      <c r="D521" s="662" t="s">
        <v>471</v>
      </c>
      <c r="E521" s="663"/>
      <c r="F521" s="663"/>
      <c r="G521" s="663"/>
      <c r="H521" s="663"/>
      <c r="I521" s="664"/>
      <c r="J521" s="671" t="s">
        <v>469</v>
      </c>
      <c r="K521" s="621"/>
      <c r="L521" s="621"/>
      <c r="M521" s="672"/>
    </row>
    <row r="522" spans="1:13" ht="24.95" customHeight="1" x14ac:dyDescent="0.3">
      <c r="A522" s="656"/>
      <c r="B522" s="657"/>
      <c r="C522" s="658"/>
      <c r="D522" s="665"/>
      <c r="E522" s="666"/>
      <c r="F522" s="666"/>
      <c r="G522" s="666"/>
      <c r="H522" s="666"/>
      <c r="I522" s="667"/>
      <c r="J522" s="673"/>
      <c r="K522" s="657"/>
      <c r="L522" s="657"/>
      <c r="M522" s="674"/>
    </row>
    <row r="523" spans="1:13" ht="24.95" customHeight="1" x14ac:dyDescent="0.3">
      <c r="A523" s="656"/>
      <c r="B523" s="657"/>
      <c r="C523" s="658"/>
      <c r="D523" s="665"/>
      <c r="E523" s="666"/>
      <c r="F523" s="666"/>
      <c r="G523" s="666"/>
      <c r="H523" s="666"/>
      <c r="I523" s="667"/>
      <c r="J523" s="673"/>
      <c r="K523" s="657"/>
      <c r="L523" s="657"/>
      <c r="M523" s="674"/>
    </row>
    <row r="524" spans="1:13" ht="24.95" customHeight="1" x14ac:dyDescent="0.3">
      <c r="A524" s="659"/>
      <c r="B524" s="660"/>
      <c r="C524" s="661"/>
      <c r="D524" s="668"/>
      <c r="E524" s="669"/>
      <c r="F524" s="669"/>
      <c r="G524" s="669"/>
      <c r="H524" s="669"/>
      <c r="I524" s="670"/>
      <c r="J524" s="675"/>
      <c r="K524" s="660"/>
      <c r="L524" s="660"/>
      <c r="M524" s="676"/>
    </row>
    <row r="525" spans="1:13" ht="24.95" customHeight="1" x14ac:dyDescent="0.3">
      <c r="A525" s="608" t="s">
        <v>262</v>
      </c>
      <c r="B525" s="606"/>
      <c r="C525" s="606"/>
      <c r="D525" s="606"/>
      <c r="E525" s="606"/>
      <c r="F525" s="606"/>
      <c r="G525" s="598"/>
      <c r="H525" s="597" t="s">
        <v>263</v>
      </c>
      <c r="I525" s="606"/>
      <c r="J525" s="606"/>
      <c r="K525" s="606"/>
      <c r="L525" s="606"/>
      <c r="M525" s="607"/>
    </row>
    <row r="526" spans="1:13" ht="24.95" customHeight="1" x14ac:dyDescent="0.3">
      <c r="A526" s="351" t="s">
        <v>264</v>
      </c>
      <c r="B526" s="597" t="s">
        <v>11</v>
      </c>
      <c r="C526" s="598"/>
      <c r="D526" s="347" t="s">
        <v>264</v>
      </c>
      <c r="E526" s="346"/>
      <c r="F526" s="597" t="s">
        <v>11</v>
      </c>
      <c r="G526" s="598"/>
      <c r="H526" s="352"/>
      <c r="I526" s="352"/>
      <c r="J526" s="353" t="s">
        <v>265</v>
      </c>
      <c r="K526" s="352"/>
      <c r="L526" s="352" t="s">
        <v>11</v>
      </c>
      <c r="M526" s="354"/>
    </row>
    <row r="527" spans="1:13" ht="24.95" customHeight="1" x14ac:dyDescent="0.3">
      <c r="A527" s="351" t="s">
        <v>266</v>
      </c>
      <c r="B527" s="597" t="s">
        <v>267</v>
      </c>
      <c r="C527" s="598"/>
      <c r="D527" s="597" t="s">
        <v>268</v>
      </c>
      <c r="E527" s="598"/>
      <c r="F527" s="597" t="s">
        <v>269</v>
      </c>
      <c r="G527" s="598"/>
      <c r="H527" s="352"/>
      <c r="I527" s="352"/>
      <c r="J527" s="597">
        <v>3</v>
      </c>
      <c r="K527" s="598"/>
      <c r="L527" s="346" t="s">
        <v>270</v>
      </c>
      <c r="M527" s="354"/>
    </row>
    <row r="528" spans="1:13" ht="24.95" customHeight="1" x14ac:dyDescent="0.3">
      <c r="A528" s="351" t="s">
        <v>271</v>
      </c>
      <c r="B528" s="597" t="s">
        <v>272</v>
      </c>
      <c r="C528" s="598"/>
      <c r="D528" s="597" t="s">
        <v>273</v>
      </c>
      <c r="E528" s="598"/>
      <c r="F528" s="597" t="s">
        <v>274</v>
      </c>
      <c r="G528" s="598"/>
      <c r="H528" s="352"/>
      <c r="I528" s="352"/>
      <c r="J528" s="597">
        <v>2</v>
      </c>
      <c r="K528" s="598"/>
      <c r="L528" s="346" t="s">
        <v>275</v>
      </c>
      <c r="M528" s="354"/>
    </row>
    <row r="529" spans="1:13" ht="24.95" customHeight="1" x14ac:dyDescent="0.3">
      <c r="A529" s="351" t="s">
        <v>276</v>
      </c>
      <c r="B529" s="597" t="s">
        <v>277</v>
      </c>
      <c r="C529" s="598"/>
      <c r="D529" s="597" t="s">
        <v>278</v>
      </c>
      <c r="E529" s="598"/>
      <c r="F529" s="597" t="s">
        <v>279</v>
      </c>
      <c r="G529" s="598"/>
      <c r="H529" s="352"/>
      <c r="I529" s="352"/>
      <c r="J529" s="597">
        <v>1</v>
      </c>
      <c r="K529" s="598"/>
      <c r="L529" s="346" t="s">
        <v>280</v>
      </c>
      <c r="M529" s="354"/>
    </row>
    <row r="530" spans="1:13" ht="24.95" customHeight="1" thickBot="1" x14ac:dyDescent="0.35">
      <c r="A530" s="355" t="s">
        <v>281</v>
      </c>
      <c r="B530" s="677" t="s">
        <v>282</v>
      </c>
      <c r="C530" s="678"/>
      <c r="D530" s="679" t="s">
        <v>283</v>
      </c>
      <c r="E530" s="680"/>
      <c r="F530" s="679" t="s">
        <v>284</v>
      </c>
      <c r="G530" s="680"/>
      <c r="H530" s="356"/>
      <c r="I530" s="356"/>
      <c r="J530" s="356"/>
      <c r="K530" s="356"/>
      <c r="L530" s="356"/>
      <c r="M530" s="357"/>
    </row>
    <row r="531" spans="1:13" ht="24.95" customHeight="1" x14ac:dyDescent="0.3"/>
    <row r="532" spans="1:13" ht="24.95" customHeight="1" thickBot="1" x14ac:dyDescent="0.35"/>
    <row r="533" spans="1:13" ht="24.95" customHeight="1" x14ac:dyDescent="0.3">
      <c r="A533" s="321"/>
      <c r="B533" s="619" t="s">
        <v>429</v>
      </c>
      <c r="C533" s="619"/>
      <c r="D533" s="619"/>
      <c r="E533" s="619"/>
      <c r="F533" s="619"/>
      <c r="G533" s="619"/>
      <c r="H533" s="619"/>
      <c r="I533" s="623"/>
      <c r="J533" s="618" t="s">
        <v>430</v>
      </c>
      <c r="K533" s="619"/>
      <c r="L533" s="619"/>
      <c r="M533" s="620"/>
    </row>
    <row r="534" spans="1:13" ht="24.95" customHeight="1" x14ac:dyDescent="0.3">
      <c r="A534" s="608" t="s">
        <v>431</v>
      </c>
      <c r="B534" s="606"/>
      <c r="C534" s="606"/>
      <c r="D534" s="606"/>
      <c r="E534" s="606"/>
      <c r="F534" s="606"/>
      <c r="G534" s="606"/>
      <c r="H534" s="606"/>
      <c r="I534" s="606"/>
      <c r="J534" s="606"/>
      <c r="K534" s="606"/>
      <c r="L534" s="606"/>
      <c r="M534" s="607"/>
    </row>
    <row r="535" spans="1:13" ht="24.95" customHeight="1" x14ac:dyDescent="0.3">
      <c r="A535" s="323"/>
      <c r="B535" s="606" t="s">
        <v>432</v>
      </c>
      <c r="C535" s="606"/>
      <c r="D535" s="606"/>
      <c r="E535" s="598"/>
      <c r="F535" s="324" t="s">
        <v>433</v>
      </c>
      <c r="G535" s="324"/>
      <c r="H535" s="597" t="s">
        <v>434</v>
      </c>
      <c r="I535" s="606"/>
      <c r="J535" s="598"/>
      <c r="K535" s="319" t="s">
        <v>435</v>
      </c>
      <c r="L535" s="325"/>
      <c r="M535" s="326"/>
    </row>
    <row r="536" spans="1:13" ht="24.95" customHeight="1" x14ac:dyDescent="0.3">
      <c r="A536" s="608" t="s">
        <v>477</v>
      </c>
      <c r="B536" s="606"/>
      <c r="C536" s="606"/>
      <c r="D536" s="606"/>
      <c r="E536" s="606"/>
      <c r="F536" s="606"/>
      <c r="G536" s="606"/>
      <c r="H536" s="606"/>
      <c r="I536" s="606"/>
      <c r="J536" s="606"/>
      <c r="K536" s="606"/>
      <c r="L536" s="606"/>
      <c r="M536" s="607"/>
    </row>
    <row r="537" spans="1:13" ht="24.95" customHeight="1" x14ac:dyDescent="0.3">
      <c r="A537" s="608" t="s">
        <v>436</v>
      </c>
      <c r="B537" s="606"/>
      <c r="C537" s="606"/>
      <c r="D537" s="606"/>
      <c r="E537" s="606"/>
      <c r="F537" s="606"/>
      <c r="G537" s="606"/>
      <c r="H537" s="606"/>
      <c r="I537" s="606"/>
      <c r="J537" s="606"/>
      <c r="K537" s="606"/>
      <c r="L537" s="606"/>
      <c r="M537" s="607"/>
    </row>
    <row r="538" spans="1:13" ht="24.95" customHeight="1" x14ac:dyDescent="0.3">
      <c r="A538" s="603" t="s">
        <v>437</v>
      </c>
      <c r="B538" s="605"/>
      <c r="C538" s="631" t="s">
        <v>143</v>
      </c>
      <c r="D538" s="629"/>
      <c r="E538" s="629"/>
      <c r="F538" s="629"/>
      <c r="G538" s="630"/>
      <c r="H538" s="327" t="s">
        <v>438</v>
      </c>
      <c r="I538" s="328"/>
      <c r="J538" s="631">
        <v>12</v>
      </c>
      <c r="K538" s="629"/>
      <c r="L538" s="629"/>
      <c r="M538" s="648"/>
    </row>
    <row r="539" spans="1:13" ht="24.95" customHeight="1" x14ac:dyDescent="0.3">
      <c r="A539" s="603" t="s">
        <v>439</v>
      </c>
      <c r="B539" s="605"/>
      <c r="C539" s="631" t="s">
        <v>472</v>
      </c>
      <c r="D539" s="629"/>
      <c r="E539" s="629"/>
      <c r="F539" s="629"/>
      <c r="G539" s="630"/>
      <c r="H539" s="327" t="s">
        <v>440</v>
      </c>
      <c r="I539" s="328"/>
      <c r="J539" s="631">
        <v>1547</v>
      </c>
      <c r="K539" s="629"/>
      <c r="L539" s="629"/>
      <c r="M539" s="648"/>
    </row>
    <row r="540" spans="1:13" ht="24.95" customHeight="1" x14ac:dyDescent="0.3">
      <c r="A540" s="603" t="s">
        <v>441</v>
      </c>
      <c r="B540" s="605"/>
      <c r="C540" s="628">
        <v>41932</v>
      </c>
      <c r="D540" s="646"/>
      <c r="E540" s="646"/>
      <c r="F540" s="646"/>
      <c r="G540" s="647"/>
      <c r="H540" s="327" t="s">
        <v>442</v>
      </c>
      <c r="I540" s="328"/>
      <c r="J540" s="631">
        <v>9797627762</v>
      </c>
      <c r="K540" s="629"/>
      <c r="L540" s="629"/>
      <c r="M540" s="648"/>
    </row>
    <row r="541" spans="1:13" ht="24.95" customHeight="1" x14ac:dyDescent="0.3">
      <c r="A541" s="603" t="s">
        <v>443</v>
      </c>
      <c r="B541" s="605"/>
      <c r="C541" s="631" t="s">
        <v>224</v>
      </c>
      <c r="D541" s="629"/>
      <c r="E541" s="629"/>
      <c r="F541" s="629"/>
      <c r="G541" s="648"/>
      <c r="H541" s="643" t="s">
        <v>36</v>
      </c>
      <c r="I541" s="645"/>
      <c r="J541" s="631" t="s">
        <v>223</v>
      </c>
      <c r="K541" s="629"/>
      <c r="L541" s="629"/>
      <c r="M541" s="648"/>
    </row>
    <row r="542" spans="1:13" ht="24.95" customHeight="1" x14ac:dyDescent="0.3">
      <c r="A542" s="608" t="s">
        <v>444</v>
      </c>
      <c r="B542" s="606"/>
      <c r="C542" s="606"/>
      <c r="D542" s="606"/>
      <c r="E542" s="606"/>
      <c r="F542" s="606"/>
      <c r="G542" s="606"/>
      <c r="H542" s="606"/>
      <c r="I542" s="606"/>
      <c r="J542" s="606"/>
      <c r="K542" s="606"/>
      <c r="L542" s="606"/>
      <c r="M542" s="607"/>
    </row>
    <row r="543" spans="1:13" ht="24.95" customHeight="1" x14ac:dyDescent="0.3">
      <c r="A543" s="653" t="s">
        <v>445</v>
      </c>
      <c r="B543" s="597" t="s">
        <v>446</v>
      </c>
      <c r="C543" s="606"/>
      <c r="D543" s="606"/>
      <c r="E543" s="606"/>
      <c r="F543" s="606"/>
      <c r="G543" s="598"/>
      <c r="H543" s="597" t="s">
        <v>447</v>
      </c>
      <c r="I543" s="606"/>
      <c r="J543" s="606"/>
      <c r="K543" s="606"/>
      <c r="L543" s="606"/>
      <c r="M543" s="607"/>
    </row>
    <row r="544" spans="1:13" ht="48.75" customHeight="1" x14ac:dyDescent="0.3">
      <c r="A544" s="654"/>
      <c r="B544" s="329" t="s">
        <v>448</v>
      </c>
      <c r="C544" s="329" t="s">
        <v>449</v>
      </c>
      <c r="D544" s="329" t="s">
        <v>450</v>
      </c>
      <c r="E544" s="329" t="s">
        <v>451</v>
      </c>
      <c r="F544" s="329">
        <v>100</v>
      </c>
      <c r="G544" s="330" t="s">
        <v>29</v>
      </c>
      <c r="H544" s="329" t="s">
        <v>452</v>
      </c>
      <c r="I544" s="329" t="s">
        <v>449</v>
      </c>
      <c r="J544" s="329" t="s">
        <v>450</v>
      </c>
      <c r="K544" s="329" t="s">
        <v>453</v>
      </c>
      <c r="L544" s="329">
        <v>100</v>
      </c>
      <c r="M544" s="331" t="s">
        <v>29</v>
      </c>
    </row>
    <row r="545" spans="1:13" ht="24.95" customHeight="1" x14ac:dyDescent="0.3">
      <c r="A545" s="332" t="s">
        <v>5</v>
      </c>
      <c r="B545" s="361">
        <v>5.25</v>
      </c>
      <c r="C545" s="362" t="s">
        <v>287</v>
      </c>
      <c r="D545" s="362" t="s">
        <v>287</v>
      </c>
      <c r="E545" s="361">
        <v>23.5</v>
      </c>
      <c r="F545" s="363">
        <f t="shared" ref="F545:F548" si="58">B545+C545+D545+E545</f>
        <v>36.75</v>
      </c>
      <c r="G545" s="364" t="str">
        <f t="shared" ref="G545:G548" si="59">IF(F545&gt;=91,"A1",IF(F545&gt;=81,"A2",IF(F545&gt;=71,"B1",IF(F545&gt;=61,"B2",IF(F545&gt;=51,"C1",IF(F545&gt;=41,"C2",IF(F545&gt;=33,"D","E")))))))</f>
        <v>D</v>
      </c>
      <c r="H545" s="336">
        <v>5.25</v>
      </c>
      <c r="I545" s="362" t="s">
        <v>289</v>
      </c>
      <c r="J545" s="362" t="s">
        <v>303</v>
      </c>
      <c r="K545" s="337">
        <v>29</v>
      </c>
      <c r="L545" s="363">
        <f t="shared" ref="L545:L548" si="60">H545+I545+J545+K545</f>
        <v>40.75</v>
      </c>
      <c r="M545" s="365" t="str">
        <f t="shared" ref="M545:M548" si="61">IF(L545&gt;=91,"A1",IF(L545&gt;=81,"A2",IF(L545&gt;=71,"B1",IF(L545&gt;=61,"B2",IF(L545&gt;=51,"C1",IF(L545&gt;=41,"C2",IF(L545&gt;=33,"D","E")))))))</f>
        <v>D</v>
      </c>
    </row>
    <row r="546" spans="1:13" ht="24.95" customHeight="1" x14ac:dyDescent="0.3">
      <c r="A546" s="332" t="s">
        <v>6</v>
      </c>
      <c r="B546" s="364">
        <v>7</v>
      </c>
      <c r="C546" s="366" t="s">
        <v>289</v>
      </c>
      <c r="D546" s="366" t="s">
        <v>287</v>
      </c>
      <c r="E546" s="364">
        <v>43.5</v>
      </c>
      <c r="F546" s="363">
        <f t="shared" si="58"/>
        <v>58</v>
      </c>
      <c r="G546" s="364" t="str">
        <f t="shared" si="59"/>
        <v>C1</v>
      </c>
      <c r="H546" s="336">
        <v>6.5</v>
      </c>
      <c r="I546" s="366" t="s">
        <v>289</v>
      </c>
      <c r="J546" s="366" t="s">
        <v>287</v>
      </c>
      <c r="K546" s="337">
        <v>40.5</v>
      </c>
      <c r="L546" s="363">
        <f t="shared" si="60"/>
        <v>54.5</v>
      </c>
      <c r="M546" s="367" t="str">
        <f t="shared" si="61"/>
        <v>C1</v>
      </c>
    </row>
    <row r="547" spans="1:13" ht="24.95" customHeight="1" x14ac:dyDescent="0.3">
      <c r="A547" s="332" t="s">
        <v>454</v>
      </c>
      <c r="B547" s="361">
        <v>6.75</v>
      </c>
      <c r="C547" s="366" t="s">
        <v>287</v>
      </c>
      <c r="D547" s="366" t="s">
        <v>288</v>
      </c>
      <c r="E547" s="361">
        <v>40</v>
      </c>
      <c r="F547" s="363">
        <f t="shared" si="58"/>
        <v>55.25</v>
      </c>
      <c r="G547" s="368" t="str">
        <f t="shared" si="59"/>
        <v>C1</v>
      </c>
      <c r="H547" s="341">
        <v>8</v>
      </c>
      <c r="I547" s="366" t="s">
        <v>289</v>
      </c>
      <c r="J547" s="366" t="s">
        <v>287</v>
      </c>
      <c r="K547" s="337">
        <v>36</v>
      </c>
      <c r="L547" s="363">
        <f t="shared" si="60"/>
        <v>51.5</v>
      </c>
      <c r="M547" s="367" t="str">
        <f t="shared" si="61"/>
        <v>C1</v>
      </c>
    </row>
    <row r="548" spans="1:13" ht="24.95" customHeight="1" x14ac:dyDescent="0.3">
      <c r="A548" s="332" t="s">
        <v>8</v>
      </c>
      <c r="B548" s="364">
        <v>4.5</v>
      </c>
      <c r="C548" s="366" t="s">
        <v>289</v>
      </c>
      <c r="D548" s="366" t="s">
        <v>287</v>
      </c>
      <c r="E548" s="364">
        <v>37</v>
      </c>
      <c r="F548" s="363">
        <f t="shared" si="58"/>
        <v>49</v>
      </c>
      <c r="G548" s="364" t="str">
        <f t="shared" si="59"/>
        <v>C2</v>
      </c>
      <c r="H548" s="336">
        <v>4.75</v>
      </c>
      <c r="I548" s="366" t="s">
        <v>289</v>
      </c>
      <c r="J548" s="366" t="s">
        <v>287</v>
      </c>
      <c r="K548" s="337">
        <v>44.5</v>
      </c>
      <c r="L548" s="363">
        <f t="shared" si="60"/>
        <v>56.75</v>
      </c>
      <c r="M548" s="369" t="str">
        <f t="shared" si="61"/>
        <v>C1</v>
      </c>
    </row>
    <row r="549" spans="1:13" ht="24.95" customHeight="1" x14ac:dyDescent="0.3">
      <c r="A549" s="332" t="s">
        <v>481</v>
      </c>
      <c r="B549" s="341"/>
      <c r="C549" s="341"/>
      <c r="D549" s="341"/>
      <c r="E549" s="343">
        <v>23</v>
      </c>
      <c r="F549" s="370"/>
      <c r="G549" s="341"/>
      <c r="H549" s="341"/>
      <c r="I549" s="341"/>
      <c r="J549" s="341"/>
      <c r="K549" s="341">
        <v>18.5</v>
      </c>
      <c r="L549" s="341"/>
      <c r="M549" s="365"/>
    </row>
    <row r="550" spans="1:13" ht="24.95" customHeight="1" x14ac:dyDescent="0.3">
      <c r="A550" s="332" t="s">
        <v>482</v>
      </c>
      <c r="B550" s="341"/>
      <c r="C550" s="341"/>
      <c r="D550" s="341"/>
      <c r="E550" s="343">
        <v>22</v>
      </c>
      <c r="F550" s="341"/>
      <c r="G550" s="341"/>
      <c r="H550" s="341"/>
      <c r="I550" s="341"/>
      <c r="J550" s="341"/>
      <c r="K550" s="343">
        <v>17.5</v>
      </c>
      <c r="L550" s="341"/>
      <c r="M550" s="365"/>
    </row>
    <row r="551" spans="1:13" ht="24.95" customHeight="1" x14ac:dyDescent="0.3">
      <c r="A551" s="332" t="s">
        <v>483</v>
      </c>
      <c r="B551" s="341"/>
      <c r="C551" s="341"/>
      <c r="D551" s="341"/>
      <c r="E551" s="341">
        <v>17</v>
      </c>
      <c r="F551" s="341"/>
      <c r="G551" s="341"/>
      <c r="H551" s="341"/>
      <c r="I551" s="341"/>
      <c r="J551" s="341"/>
      <c r="K551" s="341">
        <v>30</v>
      </c>
      <c r="L551" s="341"/>
      <c r="M551" s="365"/>
    </row>
    <row r="552" spans="1:13" ht="45" customHeight="1" x14ac:dyDescent="0.3">
      <c r="A552" s="332" t="s">
        <v>455</v>
      </c>
      <c r="B552" s="325"/>
      <c r="C552" s="344" t="s">
        <v>456</v>
      </c>
      <c r="D552" s="345">
        <f>(F545+F546+F547+F548+E549)</f>
        <v>222</v>
      </c>
      <c r="E552" s="346"/>
      <c r="F552" s="344" t="s">
        <v>457</v>
      </c>
      <c r="G552" s="345">
        <f>(D552/450)*100</f>
        <v>49.333333333333336</v>
      </c>
      <c r="H552" s="346"/>
      <c r="I552" s="347"/>
      <c r="J552" s="609" t="s">
        <v>458</v>
      </c>
      <c r="K552" s="610"/>
      <c r="L552" s="341" t="str">
        <f>IF(G552&gt;=91,"A1",IF(G552&gt;=81,"A2",IF(G552&gt;=71,"B1",IF(G552&gt;=61,"B2",IF(G552&gt;=51,"C1",IF(G552&gt;=41,"C2",IF(G552&gt;=33,"D","E")))))))</f>
        <v>C2</v>
      </c>
      <c r="M552" s="365" t="str">
        <f t="shared" ref="M552:M554" si="62">IF(K552&gt;=91,"A1",IF(K552&gt;=81,"A2",IF(K552&gt;=71,"B1",IF(K552&gt;=61,"B2",IF(K552&gt;=51,"C1",IF(K552&gt;=41,"C2",IF(K552&gt;=33,"D","E")))))))</f>
        <v>E</v>
      </c>
    </row>
    <row r="553" spans="1:13" ht="49.5" customHeight="1" x14ac:dyDescent="0.3">
      <c r="A553" s="348" t="s">
        <v>459</v>
      </c>
      <c r="B553" s="325"/>
      <c r="C553" s="344" t="s">
        <v>460</v>
      </c>
      <c r="D553" s="345">
        <f>(L545+L546+L547+L548+K549)</f>
        <v>222</v>
      </c>
      <c r="E553" s="346"/>
      <c r="F553" s="344" t="s">
        <v>461</v>
      </c>
      <c r="G553" s="345">
        <f>D553/450*100</f>
        <v>49.333333333333336</v>
      </c>
      <c r="H553" s="346"/>
      <c r="I553" s="347"/>
      <c r="J553" s="609" t="s">
        <v>462</v>
      </c>
      <c r="K553" s="610"/>
      <c r="L553" s="341" t="str">
        <f>IF(G553&gt;=91,"A1",IF(G553&gt;=81,"A2",IF(G553&gt;=71,"B1",IF(G553&gt;=61,"B2",IF(G553&gt;=51,"C1",IF(G553&gt;=41,"C2",IF(G553&gt;=33,"D","E")))))))</f>
        <v>C2</v>
      </c>
      <c r="M553" s="365" t="str">
        <f t="shared" si="62"/>
        <v>E</v>
      </c>
    </row>
    <row r="554" spans="1:13" ht="42" customHeight="1" x14ac:dyDescent="0.3">
      <c r="A554" s="349" t="s">
        <v>463</v>
      </c>
      <c r="B554" s="350"/>
      <c r="C554" s="350">
        <f>(D552+D553)</f>
        <v>444</v>
      </c>
      <c r="D554" s="650"/>
      <c r="E554" s="651"/>
      <c r="F554" s="350" t="s">
        <v>464</v>
      </c>
      <c r="G554" s="350"/>
      <c r="H554" s="350"/>
      <c r="I554" s="320">
        <f>(C554/900)*100</f>
        <v>49.333333333333336</v>
      </c>
      <c r="J554" s="350" t="s">
        <v>465</v>
      </c>
      <c r="K554" s="350"/>
      <c r="L554" s="350" t="str">
        <f>IF(I554&gt;=91,"A1",IF(I554&gt;=81,"A2",IF(I554&gt;=71,"B1",IF(I554&gt;=61,"B2",IF(I554&gt;=51,"C1",IF(I554&gt;=41,"C2",IF(I554&gt;=33,"D","E")))))))</f>
        <v>C2</v>
      </c>
      <c r="M554" s="371" t="str">
        <f t="shared" si="62"/>
        <v>E</v>
      </c>
    </row>
    <row r="555" spans="1:13" ht="24.95" customHeight="1" x14ac:dyDescent="0.3">
      <c r="A555" s="649" t="s">
        <v>250</v>
      </c>
      <c r="B555" s="629"/>
      <c r="C555" s="629"/>
      <c r="D555" s="629"/>
      <c r="E555" s="629"/>
      <c r="F555" s="629"/>
      <c r="G555" s="629"/>
      <c r="H555" s="629"/>
      <c r="I555" s="629"/>
      <c r="J555" s="629"/>
      <c r="K555" s="629"/>
      <c r="L555" s="629"/>
      <c r="M555" s="648"/>
    </row>
    <row r="556" spans="1:13" ht="24.95" customHeight="1" x14ac:dyDescent="0.3">
      <c r="A556" s="608" t="s">
        <v>251</v>
      </c>
      <c r="B556" s="606"/>
      <c r="C556" s="606"/>
      <c r="D556" s="606"/>
      <c r="E556" s="606"/>
      <c r="F556" s="606"/>
      <c r="G556" s="606"/>
      <c r="H556" s="606"/>
      <c r="I556" s="606"/>
      <c r="J556" s="606"/>
      <c r="K556" s="606"/>
      <c r="L556" s="606"/>
      <c r="M556" s="607"/>
    </row>
    <row r="557" spans="1:13" ht="24.95" customHeight="1" x14ac:dyDescent="0.3">
      <c r="A557" s="608" t="s">
        <v>252</v>
      </c>
      <c r="B557" s="606"/>
      <c r="C557" s="606"/>
      <c r="D557" s="606"/>
      <c r="E557" s="598"/>
      <c r="F557" s="597" t="s">
        <v>253</v>
      </c>
      <c r="G557" s="606"/>
      <c r="H557" s="606"/>
      <c r="I557" s="606"/>
      <c r="J557" s="598"/>
      <c r="K557" s="597" t="s">
        <v>466</v>
      </c>
      <c r="L557" s="606"/>
      <c r="M557" s="607"/>
    </row>
    <row r="558" spans="1:13" ht="24.95" customHeight="1" x14ac:dyDescent="0.3">
      <c r="A558" s="643" t="s">
        <v>254</v>
      </c>
      <c r="B558" s="644"/>
      <c r="C558" s="644"/>
      <c r="D558" s="644"/>
      <c r="E558" s="645"/>
      <c r="F558" s="599" t="s">
        <v>270</v>
      </c>
      <c r="G558" s="600"/>
      <c r="H558" s="600"/>
      <c r="I558" s="600"/>
      <c r="J558" s="602"/>
      <c r="K558" s="599" t="s">
        <v>270</v>
      </c>
      <c r="L558" s="600"/>
      <c r="M558" s="601"/>
    </row>
    <row r="559" spans="1:13" ht="24.95" customHeight="1" x14ac:dyDescent="0.3">
      <c r="A559" s="608" t="s">
        <v>255</v>
      </c>
      <c r="B559" s="606"/>
      <c r="C559" s="606"/>
      <c r="D559" s="606"/>
      <c r="E559" s="606"/>
      <c r="F559" s="606"/>
      <c r="G559" s="606"/>
      <c r="H559" s="606"/>
      <c r="I559" s="606"/>
      <c r="J559" s="606"/>
      <c r="K559" s="606"/>
      <c r="L559" s="606"/>
      <c r="M559" s="607"/>
    </row>
    <row r="560" spans="1:13" ht="24.95" customHeight="1" x14ac:dyDescent="0.3">
      <c r="A560" s="608" t="s">
        <v>252</v>
      </c>
      <c r="B560" s="606"/>
      <c r="C560" s="606"/>
      <c r="D560" s="606"/>
      <c r="E560" s="598"/>
      <c r="F560" s="597" t="s">
        <v>253</v>
      </c>
      <c r="G560" s="606"/>
      <c r="H560" s="606"/>
      <c r="I560" s="606"/>
      <c r="J560" s="598"/>
      <c r="K560" s="597" t="s">
        <v>466</v>
      </c>
      <c r="L560" s="606"/>
      <c r="M560" s="607"/>
    </row>
    <row r="561" spans="1:13" ht="24.95" customHeight="1" x14ac:dyDescent="0.3">
      <c r="A561" s="603" t="s">
        <v>256</v>
      </c>
      <c r="B561" s="604"/>
      <c r="C561" s="604"/>
      <c r="D561" s="604"/>
      <c r="E561" s="605"/>
      <c r="F561" s="599" t="s">
        <v>275</v>
      </c>
      <c r="G561" s="600"/>
      <c r="H561" s="600"/>
      <c r="I561" s="600"/>
      <c r="J561" s="602"/>
      <c r="K561" s="599" t="s">
        <v>275</v>
      </c>
      <c r="L561" s="600"/>
      <c r="M561" s="601"/>
    </row>
    <row r="562" spans="1:13" ht="24.95" customHeight="1" x14ac:dyDescent="0.3">
      <c r="A562" s="603" t="s">
        <v>257</v>
      </c>
      <c r="B562" s="604"/>
      <c r="C562" s="604"/>
      <c r="D562" s="604"/>
      <c r="E562" s="605"/>
      <c r="F562" s="599" t="s">
        <v>270</v>
      </c>
      <c r="G562" s="600"/>
      <c r="H562" s="600"/>
      <c r="I562" s="600"/>
      <c r="J562" s="602"/>
      <c r="K562" s="599" t="s">
        <v>270</v>
      </c>
      <c r="L562" s="600"/>
      <c r="M562" s="601"/>
    </row>
    <row r="563" spans="1:13" ht="24.95" customHeight="1" x14ac:dyDescent="0.3">
      <c r="A563" s="643" t="s">
        <v>478</v>
      </c>
      <c r="B563" s="644"/>
      <c r="C563" s="644"/>
      <c r="D563" s="644"/>
      <c r="E563" s="645"/>
      <c r="F563" s="599" t="s">
        <v>280</v>
      </c>
      <c r="G563" s="600"/>
      <c r="H563" s="600"/>
      <c r="I563" s="600"/>
      <c r="J563" s="602"/>
      <c r="K563" s="599" t="s">
        <v>280</v>
      </c>
      <c r="L563" s="600"/>
      <c r="M563" s="601"/>
    </row>
    <row r="564" spans="1:13" ht="24.95" customHeight="1" x14ac:dyDescent="0.3">
      <c r="A564" s="643" t="s">
        <v>259</v>
      </c>
      <c r="B564" s="644"/>
      <c r="C564" s="644"/>
      <c r="D564" s="644"/>
      <c r="E564" s="645"/>
      <c r="F564" s="599" t="s">
        <v>270</v>
      </c>
      <c r="G564" s="600"/>
      <c r="H564" s="600"/>
      <c r="I564" s="600"/>
      <c r="J564" s="602"/>
      <c r="K564" s="599" t="s">
        <v>270</v>
      </c>
      <c r="L564" s="600"/>
      <c r="M564" s="601"/>
    </row>
    <row r="565" spans="1:13" ht="24.95" customHeight="1" x14ac:dyDescent="0.3">
      <c r="A565" s="608" t="s">
        <v>260</v>
      </c>
      <c r="B565" s="606"/>
      <c r="C565" s="606"/>
      <c r="D565" s="606"/>
      <c r="E565" s="606"/>
      <c r="F565" s="606"/>
      <c r="G565" s="606"/>
      <c r="H565" s="606"/>
      <c r="I565" s="606"/>
      <c r="J565" s="606"/>
      <c r="K565" s="606"/>
      <c r="L565" s="606"/>
      <c r="M565" s="607"/>
    </row>
    <row r="566" spans="1:13" ht="24.95" customHeight="1" x14ac:dyDescent="0.3">
      <c r="A566" s="608" t="s">
        <v>252</v>
      </c>
      <c r="B566" s="606"/>
      <c r="C566" s="606"/>
      <c r="D566" s="606"/>
      <c r="E566" s="598"/>
      <c r="F566" s="597" t="s">
        <v>253</v>
      </c>
      <c r="G566" s="606"/>
      <c r="H566" s="606"/>
      <c r="I566" s="606"/>
      <c r="J566" s="598"/>
      <c r="K566" s="597" t="s">
        <v>466</v>
      </c>
      <c r="L566" s="606"/>
      <c r="M566" s="607"/>
    </row>
    <row r="567" spans="1:13" ht="24.95" customHeight="1" x14ac:dyDescent="0.3">
      <c r="A567" s="643" t="s">
        <v>261</v>
      </c>
      <c r="B567" s="644"/>
      <c r="C567" s="644"/>
      <c r="D567" s="644"/>
      <c r="E567" s="644"/>
      <c r="F567" s="645"/>
      <c r="G567" s="599" t="s">
        <v>496</v>
      </c>
      <c r="H567" s="600"/>
      <c r="I567" s="600"/>
      <c r="J567" s="600"/>
      <c r="K567" s="600"/>
      <c r="L567" s="600"/>
      <c r="M567" s="601"/>
    </row>
    <row r="568" spans="1:13" ht="24.95" customHeight="1" x14ac:dyDescent="0.3">
      <c r="A568" s="332" t="s">
        <v>467</v>
      </c>
      <c r="B568" s="599" t="s">
        <v>247</v>
      </c>
      <c r="C568" s="600"/>
      <c r="D568" s="600"/>
      <c r="E568" s="600"/>
      <c r="F568" s="600"/>
      <c r="G568" s="600"/>
      <c r="H568" s="600"/>
      <c r="I568" s="600"/>
      <c r="J568" s="600"/>
      <c r="K568" s="600"/>
      <c r="L568" s="600"/>
      <c r="M568" s="601"/>
    </row>
    <row r="569" spans="1:13" ht="24.95" customHeight="1" x14ac:dyDescent="0.3">
      <c r="A569" s="332" t="s">
        <v>48</v>
      </c>
      <c r="B569" s="599" t="s">
        <v>470</v>
      </c>
      <c r="C569" s="600"/>
      <c r="D569" s="600"/>
      <c r="E569" s="600"/>
      <c r="F569" s="600"/>
      <c r="G569" s="600"/>
      <c r="H569" s="600"/>
      <c r="I569" s="600"/>
      <c r="J569" s="600"/>
      <c r="K569" s="600"/>
      <c r="L569" s="600"/>
      <c r="M569" s="601"/>
    </row>
    <row r="570" spans="1:13" ht="24.95" customHeight="1" x14ac:dyDescent="0.3">
      <c r="A570" s="655" t="s">
        <v>468</v>
      </c>
      <c r="B570" s="621"/>
      <c r="C570" s="622"/>
      <c r="D570" s="662" t="s">
        <v>471</v>
      </c>
      <c r="E570" s="663"/>
      <c r="F570" s="663"/>
      <c r="G570" s="663"/>
      <c r="H570" s="663"/>
      <c r="I570" s="664"/>
      <c r="J570" s="671" t="s">
        <v>469</v>
      </c>
      <c r="K570" s="621"/>
      <c r="L570" s="621"/>
      <c r="M570" s="672"/>
    </row>
    <row r="571" spans="1:13" ht="24.95" customHeight="1" x14ac:dyDescent="0.3">
      <c r="A571" s="656"/>
      <c r="B571" s="657"/>
      <c r="C571" s="658"/>
      <c r="D571" s="665"/>
      <c r="E571" s="666"/>
      <c r="F571" s="666"/>
      <c r="G571" s="666"/>
      <c r="H571" s="666"/>
      <c r="I571" s="667"/>
      <c r="J571" s="673"/>
      <c r="K571" s="657"/>
      <c r="L571" s="657"/>
      <c r="M571" s="674"/>
    </row>
    <row r="572" spans="1:13" ht="24.95" customHeight="1" x14ac:dyDescent="0.3">
      <c r="A572" s="656"/>
      <c r="B572" s="657"/>
      <c r="C572" s="658"/>
      <c r="D572" s="665"/>
      <c r="E572" s="666"/>
      <c r="F572" s="666"/>
      <c r="G572" s="666"/>
      <c r="H572" s="666"/>
      <c r="I572" s="667"/>
      <c r="J572" s="673"/>
      <c r="K572" s="657"/>
      <c r="L572" s="657"/>
      <c r="M572" s="674"/>
    </row>
    <row r="573" spans="1:13" ht="24.95" customHeight="1" x14ac:dyDescent="0.3">
      <c r="A573" s="659"/>
      <c r="B573" s="660"/>
      <c r="C573" s="661"/>
      <c r="D573" s="668"/>
      <c r="E573" s="669"/>
      <c r="F573" s="669"/>
      <c r="G573" s="669"/>
      <c r="H573" s="669"/>
      <c r="I573" s="670"/>
      <c r="J573" s="675"/>
      <c r="K573" s="660"/>
      <c r="L573" s="660"/>
      <c r="M573" s="676"/>
    </row>
    <row r="574" spans="1:13" ht="24.95" customHeight="1" x14ac:dyDescent="0.3">
      <c r="A574" s="608" t="s">
        <v>262</v>
      </c>
      <c r="B574" s="606"/>
      <c r="C574" s="606"/>
      <c r="D574" s="606"/>
      <c r="E574" s="606"/>
      <c r="F574" s="606"/>
      <c r="G574" s="598"/>
      <c r="H574" s="597" t="s">
        <v>263</v>
      </c>
      <c r="I574" s="606"/>
      <c r="J574" s="606"/>
      <c r="K574" s="606"/>
      <c r="L574" s="606"/>
      <c r="M574" s="607"/>
    </row>
    <row r="575" spans="1:13" ht="24.95" customHeight="1" x14ac:dyDescent="0.3">
      <c r="A575" s="351" t="s">
        <v>264</v>
      </c>
      <c r="B575" s="597" t="s">
        <v>11</v>
      </c>
      <c r="C575" s="598"/>
      <c r="D575" s="347" t="s">
        <v>264</v>
      </c>
      <c r="E575" s="346"/>
      <c r="F575" s="597" t="s">
        <v>11</v>
      </c>
      <c r="G575" s="598"/>
      <c r="H575" s="352"/>
      <c r="I575" s="352"/>
      <c r="J575" s="353" t="s">
        <v>265</v>
      </c>
      <c r="K575" s="352"/>
      <c r="L575" s="352" t="s">
        <v>11</v>
      </c>
      <c r="M575" s="354"/>
    </row>
    <row r="576" spans="1:13" ht="24.95" customHeight="1" x14ac:dyDescent="0.3">
      <c r="A576" s="351" t="s">
        <v>266</v>
      </c>
      <c r="B576" s="597" t="s">
        <v>267</v>
      </c>
      <c r="C576" s="598"/>
      <c r="D576" s="597" t="s">
        <v>268</v>
      </c>
      <c r="E576" s="598"/>
      <c r="F576" s="597" t="s">
        <v>269</v>
      </c>
      <c r="G576" s="598"/>
      <c r="H576" s="352"/>
      <c r="I576" s="352"/>
      <c r="J576" s="597">
        <v>3</v>
      </c>
      <c r="K576" s="598"/>
      <c r="L576" s="346" t="s">
        <v>270</v>
      </c>
      <c r="M576" s="354"/>
    </row>
    <row r="577" spans="1:13" ht="24.95" customHeight="1" x14ac:dyDescent="0.3">
      <c r="A577" s="351" t="s">
        <v>271</v>
      </c>
      <c r="B577" s="597" t="s">
        <v>272</v>
      </c>
      <c r="C577" s="598"/>
      <c r="D577" s="597" t="s">
        <v>273</v>
      </c>
      <c r="E577" s="598"/>
      <c r="F577" s="597" t="s">
        <v>274</v>
      </c>
      <c r="G577" s="598"/>
      <c r="H577" s="352"/>
      <c r="I577" s="352"/>
      <c r="J577" s="597">
        <v>2</v>
      </c>
      <c r="K577" s="598"/>
      <c r="L577" s="346" t="s">
        <v>275</v>
      </c>
      <c r="M577" s="354"/>
    </row>
    <row r="578" spans="1:13" ht="24.95" customHeight="1" x14ac:dyDescent="0.3">
      <c r="A578" s="351" t="s">
        <v>276</v>
      </c>
      <c r="B578" s="597" t="s">
        <v>277</v>
      </c>
      <c r="C578" s="598"/>
      <c r="D578" s="597" t="s">
        <v>278</v>
      </c>
      <c r="E578" s="598"/>
      <c r="F578" s="597" t="s">
        <v>279</v>
      </c>
      <c r="G578" s="598"/>
      <c r="H578" s="352"/>
      <c r="I578" s="352"/>
      <c r="J578" s="597">
        <v>1</v>
      </c>
      <c r="K578" s="598"/>
      <c r="L578" s="346" t="s">
        <v>280</v>
      </c>
      <c r="M578" s="354"/>
    </row>
    <row r="579" spans="1:13" ht="24.95" customHeight="1" thickBot="1" x14ac:dyDescent="0.35">
      <c r="A579" s="355" t="s">
        <v>281</v>
      </c>
      <c r="B579" s="677" t="s">
        <v>282</v>
      </c>
      <c r="C579" s="678"/>
      <c r="D579" s="679" t="s">
        <v>283</v>
      </c>
      <c r="E579" s="680"/>
      <c r="F579" s="679" t="s">
        <v>284</v>
      </c>
      <c r="G579" s="680"/>
      <c r="H579" s="356"/>
      <c r="I579" s="356"/>
      <c r="J579" s="356"/>
      <c r="K579" s="356"/>
      <c r="L579" s="356"/>
      <c r="M579" s="357"/>
    </row>
    <row r="580" spans="1:13" ht="21" thickBot="1" x14ac:dyDescent="0.35"/>
    <row r="581" spans="1:13" ht="24.95" customHeight="1" x14ac:dyDescent="0.3">
      <c r="A581" s="321"/>
      <c r="B581" s="619" t="s">
        <v>429</v>
      </c>
      <c r="C581" s="619"/>
      <c r="D581" s="619"/>
      <c r="E581" s="619"/>
      <c r="F581" s="619"/>
      <c r="G581" s="619"/>
      <c r="H581" s="619"/>
      <c r="I581" s="623"/>
      <c r="J581" s="618" t="s">
        <v>430</v>
      </c>
      <c r="K581" s="619"/>
      <c r="L581" s="619"/>
      <c r="M581" s="620"/>
    </row>
    <row r="582" spans="1:13" ht="24.95" customHeight="1" x14ac:dyDescent="0.3">
      <c r="A582" s="608" t="s">
        <v>431</v>
      </c>
      <c r="B582" s="606"/>
      <c r="C582" s="606"/>
      <c r="D582" s="606"/>
      <c r="E582" s="606"/>
      <c r="F582" s="606"/>
      <c r="G582" s="606"/>
      <c r="H582" s="606"/>
      <c r="I582" s="606"/>
      <c r="J582" s="606"/>
      <c r="K582" s="606"/>
      <c r="L582" s="606"/>
      <c r="M582" s="607"/>
    </row>
    <row r="583" spans="1:13" ht="24.95" customHeight="1" x14ac:dyDescent="0.3">
      <c r="A583" s="323"/>
      <c r="B583" s="606" t="s">
        <v>432</v>
      </c>
      <c r="C583" s="606"/>
      <c r="D583" s="606"/>
      <c r="E583" s="598"/>
      <c r="F583" s="324" t="s">
        <v>433</v>
      </c>
      <c r="G583" s="324"/>
      <c r="H583" s="597" t="s">
        <v>434</v>
      </c>
      <c r="I583" s="606"/>
      <c r="J583" s="598"/>
      <c r="K583" s="319" t="s">
        <v>435</v>
      </c>
      <c r="L583" s="325"/>
      <c r="M583" s="326"/>
    </row>
    <row r="584" spans="1:13" ht="24.95" customHeight="1" x14ac:dyDescent="0.3">
      <c r="A584" s="608" t="s">
        <v>477</v>
      </c>
      <c r="B584" s="606"/>
      <c r="C584" s="606"/>
      <c r="D584" s="606"/>
      <c r="E584" s="606"/>
      <c r="F584" s="606"/>
      <c r="G584" s="606"/>
      <c r="H584" s="606"/>
      <c r="I584" s="606"/>
      <c r="J584" s="606"/>
      <c r="K584" s="606"/>
      <c r="L584" s="606"/>
      <c r="M584" s="607"/>
    </row>
    <row r="585" spans="1:13" ht="24.95" customHeight="1" x14ac:dyDescent="0.3">
      <c r="A585" s="608" t="s">
        <v>436</v>
      </c>
      <c r="B585" s="606"/>
      <c r="C585" s="606"/>
      <c r="D585" s="606"/>
      <c r="E585" s="606"/>
      <c r="F585" s="606"/>
      <c r="G585" s="606"/>
      <c r="H585" s="606"/>
      <c r="I585" s="606"/>
      <c r="J585" s="606"/>
      <c r="K585" s="606"/>
      <c r="L585" s="606"/>
      <c r="M585" s="607"/>
    </row>
    <row r="586" spans="1:13" ht="24.95" customHeight="1" x14ac:dyDescent="0.3">
      <c r="A586" s="603" t="s">
        <v>437</v>
      </c>
      <c r="B586" s="605"/>
      <c r="C586" s="631" t="s">
        <v>474</v>
      </c>
      <c r="D586" s="629"/>
      <c r="E586" s="629"/>
      <c r="F586" s="629"/>
      <c r="G586" s="630"/>
      <c r="H586" s="327" t="s">
        <v>438</v>
      </c>
      <c r="I586" s="328"/>
      <c r="J586" s="631">
        <v>13</v>
      </c>
      <c r="K586" s="629"/>
      <c r="L586" s="629"/>
      <c r="M586" s="648"/>
    </row>
    <row r="587" spans="1:13" ht="24.95" customHeight="1" x14ac:dyDescent="0.3">
      <c r="A587" s="603" t="s">
        <v>439</v>
      </c>
      <c r="B587" s="605"/>
      <c r="C587" s="631" t="s">
        <v>472</v>
      </c>
      <c r="D587" s="629"/>
      <c r="E587" s="629"/>
      <c r="F587" s="629"/>
      <c r="G587" s="630"/>
      <c r="H587" s="327" t="s">
        <v>440</v>
      </c>
      <c r="I587" s="328"/>
      <c r="J587" s="631">
        <v>1552</v>
      </c>
      <c r="K587" s="629"/>
      <c r="L587" s="629"/>
      <c r="M587" s="648"/>
    </row>
    <row r="588" spans="1:13" ht="24.95" customHeight="1" x14ac:dyDescent="0.3">
      <c r="A588" s="603" t="s">
        <v>441</v>
      </c>
      <c r="B588" s="605"/>
      <c r="C588" s="628">
        <v>42138</v>
      </c>
      <c r="D588" s="646"/>
      <c r="E588" s="646"/>
      <c r="F588" s="646"/>
      <c r="G588" s="647"/>
      <c r="H588" s="327" t="s">
        <v>442</v>
      </c>
      <c r="I588" s="328"/>
      <c r="J588" s="631">
        <v>9086204712</v>
      </c>
      <c r="K588" s="629"/>
      <c r="L588" s="629"/>
      <c r="M588" s="648"/>
    </row>
    <row r="589" spans="1:13" ht="24.95" customHeight="1" x14ac:dyDescent="0.3">
      <c r="A589" s="603" t="s">
        <v>443</v>
      </c>
      <c r="B589" s="605"/>
      <c r="C589" s="631" t="s">
        <v>226</v>
      </c>
      <c r="D589" s="629"/>
      <c r="E589" s="629"/>
      <c r="F589" s="629"/>
      <c r="G589" s="648"/>
      <c r="H589" s="643" t="s">
        <v>36</v>
      </c>
      <c r="I589" s="645"/>
      <c r="J589" s="631" t="s">
        <v>225</v>
      </c>
      <c r="K589" s="629"/>
      <c r="L589" s="629"/>
      <c r="M589" s="648"/>
    </row>
    <row r="590" spans="1:13" ht="24.95" customHeight="1" x14ac:dyDescent="0.3">
      <c r="A590" s="608" t="s">
        <v>444</v>
      </c>
      <c r="B590" s="606"/>
      <c r="C590" s="606"/>
      <c r="D590" s="606"/>
      <c r="E590" s="606"/>
      <c r="F590" s="606"/>
      <c r="G590" s="606"/>
      <c r="H590" s="606"/>
      <c r="I590" s="606"/>
      <c r="J590" s="606"/>
      <c r="K590" s="606"/>
      <c r="L590" s="606"/>
      <c r="M590" s="607"/>
    </row>
    <row r="591" spans="1:13" ht="24.95" customHeight="1" x14ac:dyDescent="0.3">
      <c r="A591" s="653" t="s">
        <v>445</v>
      </c>
      <c r="B591" s="597" t="s">
        <v>446</v>
      </c>
      <c r="C591" s="606"/>
      <c r="D591" s="606"/>
      <c r="E591" s="606"/>
      <c r="F591" s="606"/>
      <c r="G591" s="598"/>
      <c r="H591" s="597" t="s">
        <v>447</v>
      </c>
      <c r="I591" s="606"/>
      <c r="J591" s="606"/>
      <c r="K591" s="606"/>
      <c r="L591" s="606"/>
      <c r="M591" s="607"/>
    </row>
    <row r="592" spans="1:13" ht="45.75" customHeight="1" x14ac:dyDescent="0.3">
      <c r="A592" s="654"/>
      <c r="B592" s="329" t="s">
        <v>448</v>
      </c>
      <c r="C592" s="329" t="s">
        <v>449</v>
      </c>
      <c r="D592" s="329" t="s">
        <v>450</v>
      </c>
      <c r="E592" s="329" t="s">
        <v>451</v>
      </c>
      <c r="F592" s="329">
        <v>100</v>
      </c>
      <c r="G592" s="330" t="s">
        <v>29</v>
      </c>
      <c r="H592" s="329" t="s">
        <v>452</v>
      </c>
      <c r="I592" s="329" t="s">
        <v>449</v>
      </c>
      <c r="J592" s="329" t="s">
        <v>450</v>
      </c>
      <c r="K592" s="329" t="s">
        <v>453</v>
      </c>
      <c r="L592" s="329">
        <v>100</v>
      </c>
      <c r="M592" s="331" t="s">
        <v>29</v>
      </c>
    </row>
    <row r="593" spans="1:13" ht="24.95" customHeight="1" x14ac:dyDescent="0.3">
      <c r="A593" s="332" t="s">
        <v>5</v>
      </c>
      <c r="B593" s="361">
        <v>6.25</v>
      </c>
      <c r="C593" s="362" t="s">
        <v>287</v>
      </c>
      <c r="D593" s="362" t="s">
        <v>287</v>
      </c>
      <c r="E593" s="361">
        <v>44</v>
      </c>
      <c r="F593" s="363">
        <f t="shared" ref="F593:F596" si="63">B593+C593+D593+E593</f>
        <v>58.25</v>
      </c>
      <c r="G593" s="364" t="str">
        <f t="shared" ref="G593:G596" si="64">IF(F593&gt;=91,"A1",IF(F593&gt;=81,"A2",IF(F593&gt;=71,"B1",IF(F593&gt;=61,"B2",IF(F593&gt;=51,"C1",IF(F593&gt;=41,"C2",IF(F593&gt;=33,"D","E")))))))</f>
        <v>C1</v>
      </c>
      <c r="H593" s="336">
        <v>5.5</v>
      </c>
      <c r="I593" s="362" t="s">
        <v>286</v>
      </c>
      <c r="J593" s="362" t="s">
        <v>288</v>
      </c>
      <c r="K593" s="337">
        <v>43.5</v>
      </c>
      <c r="L593" s="363">
        <f t="shared" ref="L593:L596" si="65">H593+I593+J593+K593</f>
        <v>58.5</v>
      </c>
      <c r="M593" s="365" t="str">
        <f t="shared" ref="M593:M596" si="66">IF(L593&gt;=91,"A1",IF(L593&gt;=81,"A2",IF(L593&gt;=71,"B1",IF(L593&gt;=61,"B2",IF(L593&gt;=51,"C1",IF(L593&gt;=41,"C2",IF(L593&gt;=33,"D","E")))))))</f>
        <v>C1</v>
      </c>
    </row>
    <row r="594" spans="1:13" ht="24.95" customHeight="1" x14ac:dyDescent="0.3">
      <c r="A594" s="332" t="s">
        <v>6</v>
      </c>
      <c r="B594" s="364">
        <v>7.75</v>
      </c>
      <c r="C594" s="366" t="s">
        <v>286</v>
      </c>
      <c r="D594" s="366" t="s">
        <v>286</v>
      </c>
      <c r="E594" s="364">
        <v>45.5</v>
      </c>
      <c r="F594" s="363">
        <f t="shared" si="63"/>
        <v>63.25</v>
      </c>
      <c r="G594" s="364" t="str">
        <f t="shared" si="64"/>
        <v>B2</v>
      </c>
      <c r="H594" s="336">
        <v>6.75</v>
      </c>
      <c r="I594" s="366" t="s">
        <v>286</v>
      </c>
      <c r="J594" s="366" t="s">
        <v>288</v>
      </c>
      <c r="K594" s="337">
        <v>60.5</v>
      </c>
      <c r="L594" s="363">
        <f t="shared" si="65"/>
        <v>76.75</v>
      </c>
      <c r="M594" s="367" t="str">
        <f t="shared" si="66"/>
        <v>B1</v>
      </c>
    </row>
    <row r="595" spans="1:13" ht="24.95" customHeight="1" x14ac:dyDescent="0.3">
      <c r="A595" s="332" t="s">
        <v>454</v>
      </c>
      <c r="B595" s="361">
        <v>5.25</v>
      </c>
      <c r="C595" s="366" t="s">
        <v>286</v>
      </c>
      <c r="D595" s="366" t="s">
        <v>286</v>
      </c>
      <c r="E595" s="361">
        <v>43</v>
      </c>
      <c r="F595" s="363">
        <f t="shared" si="63"/>
        <v>58.25</v>
      </c>
      <c r="G595" s="368" t="str">
        <f t="shared" si="64"/>
        <v>C1</v>
      </c>
      <c r="H595" s="341">
        <v>9.5</v>
      </c>
      <c r="I595" s="366" t="s">
        <v>286</v>
      </c>
      <c r="J595" s="366" t="s">
        <v>288</v>
      </c>
      <c r="K595" s="337">
        <v>44</v>
      </c>
      <c r="L595" s="363">
        <f t="shared" si="65"/>
        <v>63</v>
      </c>
      <c r="M595" s="367" t="str">
        <f t="shared" si="66"/>
        <v>B2</v>
      </c>
    </row>
    <row r="596" spans="1:13" ht="24.95" customHeight="1" x14ac:dyDescent="0.3">
      <c r="A596" s="332" t="s">
        <v>8</v>
      </c>
      <c r="B596" s="364">
        <v>5.5</v>
      </c>
      <c r="C596" s="366" t="s">
        <v>289</v>
      </c>
      <c r="D596" s="366" t="s">
        <v>289</v>
      </c>
      <c r="E596" s="364">
        <v>57</v>
      </c>
      <c r="F596" s="363">
        <f t="shared" si="63"/>
        <v>69.5</v>
      </c>
      <c r="G596" s="364" t="str">
        <f t="shared" si="64"/>
        <v>B2</v>
      </c>
      <c r="H596" s="336">
        <v>9</v>
      </c>
      <c r="I596" s="366" t="s">
        <v>288</v>
      </c>
      <c r="J596" s="366" t="s">
        <v>287</v>
      </c>
      <c r="K596" s="337">
        <v>60</v>
      </c>
      <c r="L596" s="363">
        <f t="shared" si="65"/>
        <v>77.5</v>
      </c>
      <c r="M596" s="369" t="str">
        <f t="shared" si="66"/>
        <v>B1</v>
      </c>
    </row>
    <row r="597" spans="1:13" ht="24.95" customHeight="1" x14ac:dyDescent="0.3">
      <c r="A597" s="332" t="s">
        <v>481</v>
      </c>
      <c r="B597" s="341"/>
      <c r="C597" s="341"/>
      <c r="D597" s="341"/>
      <c r="E597" s="343">
        <v>26</v>
      </c>
      <c r="F597" s="370"/>
      <c r="G597" s="341"/>
      <c r="H597" s="341"/>
      <c r="I597" s="341"/>
      <c r="J597" s="341"/>
      <c r="K597" s="341">
        <v>32.5</v>
      </c>
      <c r="L597" s="341"/>
      <c r="M597" s="365"/>
    </row>
    <row r="598" spans="1:13" ht="24.95" customHeight="1" x14ac:dyDescent="0.3">
      <c r="A598" s="332" t="s">
        <v>482</v>
      </c>
      <c r="B598" s="341"/>
      <c r="C598" s="341"/>
      <c r="D598" s="341"/>
      <c r="E598" s="343">
        <v>17.5</v>
      </c>
      <c r="F598" s="341"/>
      <c r="G598" s="341"/>
      <c r="H598" s="341"/>
      <c r="I598" s="341"/>
      <c r="J598" s="341"/>
      <c r="K598" s="343">
        <v>32</v>
      </c>
      <c r="L598" s="341"/>
      <c r="M598" s="365"/>
    </row>
    <row r="599" spans="1:13" ht="24.95" customHeight="1" x14ac:dyDescent="0.3">
      <c r="A599" s="332" t="s">
        <v>483</v>
      </c>
      <c r="B599" s="341"/>
      <c r="C599" s="341"/>
      <c r="D599" s="341"/>
      <c r="E599" s="341">
        <v>38</v>
      </c>
      <c r="F599" s="341"/>
      <c r="G599" s="341"/>
      <c r="H599" s="341"/>
      <c r="I599" s="341"/>
      <c r="J599" s="341"/>
      <c r="K599" s="341">
        <v>41.5</v>
      </c>
      <c r="L599" s="341"/>
      <c r="M599" s="365"/>
    </row>
    <row r="600" spans="1:13" ht="52.5" customHeight="1" x14ac:dyDescent="0.3">
      <c r="A600" s="332" t="s">
        <v>455</v>
      </c>
      <c r="B600" s="325"/>
      <c r="C600" s="344" t="s">
        <v>456</v>
      </c>
      <c r="D600" s="345">
        <f>(F593+F594+F595+F596+E597)</f>
        <v>275.25</v>
      </c>
      <c r="E600" s="346"/>
      <c r="F600" s="344" t="s">
        <v>457</v>
      </c>
      <c r="G600" s="346">
        <f>(D600/450)*100</f>
        <v>61.166666666666671</v>
      </c>
      <c r="H600" s="346"/>
      <c r="I600" s="347"/>
      <c r="J600" s="609" t="s">
        <v>458</v>
      </c>
      <c r="K600" s="610"/>
      <c r="L600" s="341" t="str">
        <f>IF(G600&gt;=91,"A1",IF(G600&gt;=81,"A2",IF(G600&gt;=71,"B1",IF(G600&gt;=61,"B2",IF(G600&gt;=51,"C1",IF(G600&gt;=41,"C2",IF(G600&gt;=33,"D","E")))))))</f>
        <v>B2</v>
      </c>
      <c r="M600" s="365" t="str">
        <f t="shared" ref="M600:M602" si="67">IF(K600&gt;=91,"A1",IF(K600&gt;=81,"A2",IF(K600&gt;=71,"B1",IF(K600&gt;=61,"B2",IF(K600&gt;=51,"C1",IF(K600&gt;=41,"C2",IF(K600&gt;=33,"D","E")))))))</f>
        <v>E</v>
      </c>
    </row>
    <row r="601" spans="1:13" ht="47.25" customHeight="1" x14ac:dyDescent="0.3">
      <c r="A601" s="348" t="s">
        <v>459</v>
      </c>
      <c r="B601" s="325"/>
      <c r="C601" s="344" t="s">
        <v>460</v>
      </c>
      <c r="D601" s="345">
        <f>(L593+L594+L595+L596+K597)</f>
        <v>308.25</v>
      </c>
      <c r="E601" s="346"/>
      <c r="F601" s="344" t="s">
        <v>461</v>
      </c>
      <c r="G601" s="346">
        <f>D601/450*100</f>
        <v>68.5</v>
      </c>
      <c r="H601" s="346"/>
      <c r="I601" s="347"/>
      <c r="J601" s="609" t="s">
        <v>462</v>
      </c>
      <c r="K601" s="610"/>
      <c r="L601" s="341" t="str">
        <f>IF(G601&gt;=91,"A1",IF(G601&gt;=81,"A2",IF(G601&gt;=71,"B1",IF(G601&gt;=61,"B2",IF(G601&gt;=51,"C1",IF(G601&gt;=41,"C2",IF(G601&gt;=33,"D","E")))))))</f>
        <v>B2</v>
      </c>
      <c r="M601" s="365" t="str">
        <f t="shared" si="67"/>
        <v>E</v>
      </c>
    </row>
    <row r="602" spans="1:13" ht="43.5" customHeight="1" x14ac:dyDescent="0.3">
      <c r="A602" s="349" t="s">
        <v>463</v>
      </c>
      <c r="B602" s="350"/>
      <c r="C602" s="350">
        <f>(D600+D601)</f>
        <v>583.5</v>
      </c>
      <c r="D602" s="650"/>
      <c r="E602" s="651"/>
      <c r="F602" s="350" t="s">
        <v>464</v>
      </c>
      <c r="G602" s="350"/>
      <c r="H602" s="350"/>
      <c r="I602" s="320">
        <f>(C602/900)*100</f>
        <v>64.833333333333329</v>
      </c>
      <c r="J602" s="350" t="s">
        <v>465</v>
      </c>
      <c r="K602" s="350"/>
      <c r="L602" s="350" t="str">
        <f>IF(I602&gt;=91,"A1",IF(I602&gt;=81,"A2",IF(I602&gt;=71,"B1",IF(I602&gt;=61,"B2",IF(I602&gt;=51,"C1",IF(I602&gt;=41,"C2",IF(I602&gt;=33,"D","E")))))))</f>
        <v>B2</v>
      </c>
      <c r="M602" s="371" t="str">
        <f t="shared" si="67"/>
        <v>E</v>
      </c>
    </row>
    <row r="603" spans="1:13" ht="24.95" customHeight="1" x14ac:dyDescent="0.3">
      <c r="A603" s="649" t="s">
        <v>250</v>
      </c>
      <c r="B603" s="629"/>
      <c r="C603" s="629"/>
      <c r="D603" s="629"/>
      <c r="E603" s="629"/>
      <c r="F603" s="629"/>
      <c r="G603" s="629"/>
      <c r="H603" s="629"/>
      <c r="I603" s="629"/>
      <c r="J603" s="629"/>
      <c r="K603" s="629"/>
      <c r="L603" s="629"/>
      <c r="M603" s="648"/>
    </row>
    <row r="604" spans="1:13" ht="24.95" customHeight="1" x14ac:dyDescent="0.3">
      <c r="A604" s="608" t="s">
        <v>251</v>
      </c>
      <c r="B604" s="606"/>
      <c r="C604" s="606"/>
      <c r="D604" s="606"/>
      <c r="E604" s="606"/>
      <c r="F604" s="606"/>
      <c r="G604" s="606"/>
      <c r="H604" s="606"/>
      <c r="I604" s="606"/>
      <c r="J604" s="606"/>
      <c r="K604" s="606"/>
      <c r="L604" s="606"/>
      <c r="M604" s="607"/>
    </row>
    <row r="605" spans="1:13" ht="24.95" customHeight="1" x14ac:dyDescent="0.3">
      <c r="A605" s="608" t="s">
        <v>252</v>
      </c>
      <c r="B605" s="606"/>
      <c r="C605" s="606"/>
      <c r="D605" s="606"/>
      <c r="E605" s="598"/>
      <c r="F605" s="597" t="s">
        <v>253</v>
      </c>
      <c r="G605" s="606"/>
      <c r="H605" s="606"/>
      <c r="I605" s="606"/>
      <c r="J605" s="598"/>
      <c r="K605" s="597" t="s">
        <v>466</v>
      </c>
      <c r="L605" s="606"/>
      <c r="M605" s="607"/>
    </row>
    <row r="606" spans="1:13" ht="24.95" customHeight="1" x14ac:dyDescent="0.3">
      <c r="A606" s="643" t="s">
        <v>254</v>
      </c>
      <c r="B606" s="644"/>
      <c r="C606" s="644"/>
      <c r="D606" s="644"/>
      <c r="E606" s="645"/>
      <c r="F606" s="599" t="s">
        <v>270</v>
      </c>
      <c r="G606" s="600"/>
      <c r="H606" s="600"/>
      <c r="I606" s="600"/>
      <c r="J606" s="602"/>
      <c r="K606" s="599" t="s">
        <v>270</v>
      </c>
      <c r="L606" s="600"/>
      <c r="M606" s="601"/>
    </row>
    <row r="607" spans="1:13" ht="24.95" customHeight="1" x14ac:dyDescent="0.3">
      <c r="A607" s="608" t="s">
        <v>255</v>
      </c>
      <c r="B607" s="606"/>
      <c r="C607" s="606"/>
      <c r="D607" s="606"/>
      <c r="E607" s="606"/>
      <c r="F607" s="606"/>
      <c r="G607" s="606"/>
      <c r="H607" s="606"/>
      <c r="I607" s="606"/>
      <c r="J607" s="606"/>
      <c r="K607" s="606"/>
      <c r="L607" s="606"/>
      <c r="M607" s="607"/>
    </row>
    <row r="608" spans="1:13" ht="24.95" customHeight="1" x14ac:dyDescent="0.3">
      <c r="A608" s="608" t="s">
        <v>252</v>
      </c>
      <c r="B608" s="606"/>
      <c r="C608" s="606"/>
      <c r="D608" s="606"/>
      <c r="E608" s="598"/>
      <c r="F608" s="597" t="s">
        <v>253</v>
      </c>
      <c r="G608" s="606"/>
      <c r="H608" s="606"/>
      <c r="I608" s="606"/>
      <c r="J608" s="598"/>
      <c r="K608" s="597" t="s">
        <v>466</v>
      </c>
      <c r="L608" s="606"/>
      <c r="M608" s="607"/>
    </row>
    <row r="609" spans="1:13" ht="24.95" customHeight="1" x14ac:dyDescent="0.3">
      <c r="A609" s="603" t="s">
        <v>256</v>
      </c>
      <c r="B609" s="604"/>
      <c r="C609" s="604"/>
      <c r="D609" s="604"/>
      <c r="E609" s="605"/>
      <c r="F609" s="599" t="s">
        <v>270</v>
      </c>
      <c r="G609" s="600"/>
      <c r="H609" s="600"/>
      <c r="I609" s="600"/>
      <c r="J609" s="602"/>
      <c r="K609" s="599" t="s">
        <v>270</v>
      </c>
      <c r="L609" s="600"/>
      <c r="M609" s="601"/>
    </row>
    <row r="610" spans="1:13" ht="24.95" customHeight="1" x14ac:dyDescent="0.3">
      <c r="A610" s="603" t="s">
        <v>257</v>
      </c>
      <c r="B610" s="604"/>
      <c r="C610" s="604"/>
      <c r="D610" s="604"/>
      <c r="E610" s="605"/>
      <c r="F610" s="599" t="s">
        <v>270</v>
      </c>
      <c r="G610" s="600"/>
      <c r="H610" s="600"/>
      <c r="I610" s="600"/>
      <c r="J610" s="602"/>
      <c r="K610" s="599" t="s">
        <v>270</v>
      </c>
      <c r="L610" s="600"/>
      <c r="M610" s="601"/>
    </row>
    <row r="611" spans="1:13" ht="24.95" customHeight="1" x14ac:dyDescent="0.3">
      <c r="A611" s="643" t="s">
        <v>478</v>
      </c>
      <c r="B611" s="644"/>
      <c r="C611" s="644"/>
      <c r="D611" s="644"/>
      <c r="E611" s="645"/>
      <c r="F611" s="599" t="s">
        <v>275</v>
      </c>
      <c r="G611" s="600"/>
      <c r="H611" s="600"/>
      <c r="I611" s="600"/>
      <c r="J611" s="602"/>
      <c r="K611" s="599" t="s">
        <v>275</v>
      </c>
      <c r="L611" s="600"/>
      <c r="M611" s="601"/>
    </row>
    <row r="612" spans="1:13" ht="24.95" customHeight="1" x14ac:dyDescent="0.3">
      <c r="A612" s="643" t="s">
        <v>259</v>
      </c>
      <c r="B612" s="644"/>
      <c r="C612" s="644"/>
      <c r="D612" s="644"/>
      <c r="E612" s="645"/>
      <c r="F612" s="599" t="s">
        <v>270</v>
      </c>
      <c r="G612" s="600"/>
      <c r="H612" s="600"/>
      <c r="I612" s="600"/>
      <c r="J612" s="602"/>
      <c r="K612" s="599" t="s">
        <v>270</v>
      </c>
      <c r="L612" s="600"/>
      <c r="M612" s="601"/>
    </row>
    <row r="613" spans="1:13" ht="24.95" customHeight="1" x14ac:dyDescent="0.3">
      <c r="A613" s="608" t="s">
        <v>260</v>
      </c>
      <c r="B613" s="606"/>
      <c r="C613" s="606"/>
      <c r="D613" s="606"/>
      <c r="E613" s="606"/>
      <c r="F613" s="606"/>
      <c r="G613" s="606"/>
      <c r="H613" s="606"/>
      <c r="I613" s="606"/>
      <c r="J613" s="606"/>
      <c r="K613" s="606"/>
      <c r="L613" s="606"/>
      <c r="M613" s="607"/>
    </row>
    <row r="614" spans="1:13" ht="24.95" customHeight="1" x14ac:dyDescent="0.3">
      <c r="A614" s="608" t="s">
        <v>252</v>
      </c>
      <c r="B614" s="606"/>
      <c r="C614" s="606"/>
      <c r="D614" s="606"/>
      <c r="E614" s="598"/>
      <c r="F614" s="597" t="s">
        <v>253</v>
      </c>
      <c r="G614" s="606"/>
      <c r="H614" s="606"/>
      <c r="I614" s="606"/>
      <c r="J614" s="598"/>
      <c r="K614" s="597" t="s">
        <v>466</v>
      </c>
      <c r="L614" s="606"/>
      <c r="M614" s="607"/>
    </row>
    <row r="615" spans="1:13" ht="24.95" customHeight="1" x14ac:dyDescent="0.3">
      <c r="A615" s="643" t="s">
        <v>261</v>
      </c>
      <c r="B615" s="644"/>
      <c r="C615" s="644"/>
      <c r="D615" s="644"/>
      <c r="E615" s="644"/>
      <c r="F615" s="645"/>
      <c r="G615" s="599" t="s">
        <v>497</v>
      </c>
      <c r="H615" s="600"/>
      <c r="I615" s="600"/>
      <c r="J615" s="600"/>
      <c r="K615" s="600"/>
      <c r="L615" s="600"/>
      <c r="M615" s="601"/>
    </row>
    <row r="616" spans="1:13" ht="24.95" customHeight="1" x14ac:dyDescent="0.3">
      <c r="A616" s="332" t="s">
        <v>467</v>
      </c>
      <c r="B616" s="599" t="s">
        <v>248</v>
      </c>
      <c r="C616" s="600"/>
      <c r="D616" s="600"/>
      <c r="E616" s="600"/>
      <c r="F616" s="600"/>
      <c r="G616" s="600"/>
      <c r="H616" s="600"/>
      <c r="I616" s="600"/>
      <c r="J616" s="600"/>
      <c r="K616" s="600"/>
      <c r="L616" s="600"/>
      <c r="M616" s="601"/>
    </row>
    <row r="617" spans="1:13" ht="24.95" customHeight="1" x14ac:dyDescent="0.3">
      <c r="A617" s="332" t="s">
        <v>48</v>
      </c>
      <c r="B617" s="599" t="s">
        <v>470</v>
      </c>
      <c r="C617" s="600"/>
      <c r="D617" s="600"/>
      <c r="E617" s="600"/>
      <c r="F617" s="600"/>
      <c r="G617" s="600"/>
      <c r="H617" s="600"/>
      <c r="I617" s="600"/>
      <c r="J617" s="600"/>
      <c r="K617" s="600"/>
      <c r="L617" s="600"/>
      <c r="M617" s="601"/>
    </row>
    <row r="618" spans="1:13" ht="24.95" customHeight="1" x14ac:dyDescent="0.3">
      <c r="A618" s="655" t="s">
        <v>468</v>
      </c>
      <c r="B618" s="621"/>
      <c r="C618" s="622"/>
      <c r="D618" s="662" t="s">
        <v>471</v>
      </c>
      <c r="E618" s="663"/>
      <c r="F618" s="663"/>
      <c r="G618" s="663"/>
      <c r="H618" s="663"/>
      <c r="I618" s="664"/>
      <c r="J618" s="671" t="s">
        <v>469</v>
      </c>
      <c r="K618" s="621"/>
      <c r="L618" s="621"/>
      <c r="M618" s="672"/>
    </row>
    <row r="619" spans="1:13" ht="24.95" customHeight="1" x14ac:dyDescent="0.3">
      <c r="A619" s="656"/>
      <c r="B619" s="657"/>
      <c r="C619" s="658"/>
      <c r="D619" s="665"/>
      <c r="E619" s="666"/>
      <c r="F619" s="666"/>
      <c r="G619" s="666"/>
      <c r="H619" s="666"/>
      <c r="I619" s="667"/>
      <c r="J619" s="673"/>
      <c r="K619" s="657"/>
      <c r="L619" s="657"/>
      <c r="M619" s="674"/>
    </row>
    <row r="620" spans="1:13" ht="24.95" customHeight="1" x14ac:dyDescent="0.3">
      <c r="A620" s="656"/>
      <c r="B620" s="657"/>
      <c r="C620" s="658"/>
      <c r="D620" s="665"/>
      <c r="E620" s="666"/>
      <c r="F620" s="666"/>
      <c r="G620" s="666"/>
      <c r="H620" s="666"/>
      <c r="I620" s="667"/>
      <c r="J620" s="673"/>
      <c r="K620" s="657"/>
      <c r="L620" s="657"/>
      <c r="M620" s="674"/>
    </row>
    <row r="621" spans="1:13" ht="24.95" customHeight="1" x14ac:dyDescent="0.3">
      <c r="A621" s="659"/>
      <c r="B621" s="660"/>
      <c r="C621" s="661"/>
      <c r="D621" s="668"/>
      <c r="E621" s="669"/>
      <c r="F621" s="669"/>
      <c r="G621" s="669"/>
      <c r="H621" s="669"/>
      <c r="I621" s="670"/>
      <c r="J621" s="675"/>
      <c r="K621" s="660"/>
      <c r="L621" s="660"/>
      <c r="M621" s="676"/>
    </row>
    <row r="622" spans="1:13" ht="24.95" customHeight="1" x14ac:dyDescent="0.3">
      <c r="A622" s="608" t="s">
        <v>262</v>
      </c>
      <c r="B622" s="606"/>
      <c r="C622" s="606"/>
      <c r="D622" s="606"/>
      <c r="E622" s="606"/>
      <c r="F622" s="606"/>
      <c r="G622" s="598"/>
      <c r="H622" s="597" t="s">
        <v>263</v>
      </c>
      <c r="I622" s="606"/>
      <c r="J622" s="606"/>
      <c r="K622" s="606"/>
      <c r="L622" s="606"/>
      <c r="M622" s="607"/>
    </row>
    <row r="623" spans="1:13" ht="24.95" customHeight="1" x14ac:dyDescent="0.3">
      <c r="A623" s="351" t="s">
        <v>264</v>
      </c>
      <c r="B623" s="597" t="s">
        <v>11</v>
      </c>
      <c r="C623" s="598"/>
      <c r="D623" s="347" t="s">
        <v>264</v>
      </c>
      <c r="E623" s="346"/>
      <c r="F623" s="597" t="s">
        <v>11</v>
      </c>
      <c r="G623" s="598"/>
      <c r="H623" s="352"/>
      <c r="I623" s="352"/>
      <c r="J623" s="353" t="s">
        <v>265</v>
      </c>
      <c r="K623" s="352"/>
      <c r="L623" s="352" t="s">
        <v>11</v>
      </c>
      <c r="M623" s="354"/>
    </row>
    <row r="624" spans="1:13" ht="24.95" customHeight="1" x14ac:dyDescent="0.3">
      <c r="A624" s="351" t="s">
        <v>266</v>
      </c>
      <c r="B624" s="597" t="s">
        <v>267</v>
      </c>
      <c r="C624" s="598"/>
      <c r="D624" s="597" t="s">
        <v>268</v>
      </c>
      <c r="E624" s="598"/>
      <c r="F624" s="597" t="s">
        <v>269</v>
      </c>
      <c r="G624" s="598"/>
      <c r="H624" s="352"/>
      <c r="I624" s="352"/>
      <c r="J624" s="597">
        <v>3</v>
      </c>
      <c r="K624" s="598"/>
      <c r="L624" s="346" t="s">
        <v>270</v>
      </c>
      <c r="M624" s="354"/>
    </row>
    <row r="625" spans="1:13" ht="24.95" customHeight="1" x14ac:dyDescent="0.3">
      <c r="A625" s="351" t="s">
        <v>271</v>
      </c>
      <c r="B625" s="597" t="s">
        <v>272</v>
      </c>
      <c r="C625" s="598"/>
      <c r="D625" s="597" t="s">
        <v>273</v>
      </c>
      <c r="E625" s="598"/>
      <c r="F625" s="597" t="s">
        <v>274</v>
      </c>
      <c r="G625" s="598"/>
      <c r="H625" s="352"/>
      <c r="I625" s="352"/>
      <c r="J625" s="597">
        <v>2</v>
      </c>
      <c r="K625" s="598"/>
      <c r="L625" s="346" t="s">
        <v>275</v>
      </c>
      <c r="M625" s="354"/>
    </row>
    <row r="626" spans="1:13" ht="24.95" customHeight="1" x14ac:dyDescent="0.3">
      <c r="A626" s="351" t="s">
        <v>276</v>
      </c>
      <c r="B626" s="597" t="s">
        <v>277</v>
      </c>
      <c r="C626" s="598"/>
      <c r="D626" s="597" t="s">
        <v>278</v>
      </c>
      <c r="E626" s="598"/>
      <c r="F626" s="597" t="s">
        <v>279</v>
      </c>
      <c r="G626" s="598"/>
      <c r="H626" s="352"/>
      <c r="I626" s="352"/>
      <c r="J626" s="597">
        <v>1</v>
      </c>
      <c r="K626" s="598"/>
      <c r="L626" s="346" t="s">
        <v>280</v>
      </c>
      <c r="M626" s="354"/>
    </row>
    <row r="627" spans="1:13" ht="24.95" customHeight="1" thickBot="1" x14ac:dyDescent="0.35">
      <c r="A627" s="355" t="s">
        <v>281</v>
      </c>
      <c r="B627" s="677" t="s">
        <v>282</v>
      </c>
      <c r="C627" s="678"/>
      <c r="D627" s="679" t="s">
        <v>283</v>
      </c>
      <c r="E627" s="680"/>
      <c r="F627" s="679" t="s">
        <v>284</v>
      </c>
      <c r="G627" s="680"/>
      <c r="H627" s="356"/>
      <c r="I627" s="356"/>
      <c r="J627" s="356"/>
      <c r="K627" s="356"/>
      <c r="L627" s="356"/>
      <c r="M627" s="357"/>
    </row>
    <row r="628" spans="1:13" ht="24.95" customHeight="1" thickBot="1" x14ac:dyDescent="0.35"/>
    <row r="629" spans="1:13" ht="24.95" customHeight="1" x14ac:dyDescent="0.3">
      <c r="A629" s="321"/>
      <c r="B629" s="619" t="s">
        <v>429</v>
      </c>
      <c r="C629" s="619"/>
      <c r="D629" s="619"/>
      <c r="E629" s="619"/>
      <c r="F629" s="619"/>
      <c r="G629" s="619"/>
      <c r="H629" s="619"/>
      <c r="I629" s="623"/>
      <c r="J629" s="618" t="s">
        <v>430</v>
      </c>
      <c r="K629" s="619"/>
      <c r="L629" s="619"/>
      <c r="M629" s="620"/>
    </row>
    <row r="630" spans="1:13" ht="24.95" customHeight="1" x14ac:dyDescent="0.3">
      <c r="A630" s="608" t="s">
        <v>431</v>
      </c>
      <c r="B630" s="606"/>
      <c r="C630" s="606"/>
      <c r="D630" s="606"/>
      <c r="E630" s="606"/>
      <c r="F630" s="606"/>
      <c r="G630" s="606"/>
      <c r="H630" s="606"/>
      <c r="I630" s="606"/>
      <c r="J630" s="606"/>
      <c r="K630" s="606"/>
      <c r="L630" s="606"/>
      <c r="M630" s="607"/>
    </row>
    <row r="631" spans="1:13" ht="24.95" customHeight="1" x14ac:dyDescent="0.3">
      <c r="A631" s="323"/>
      <c r="B631" s="606" t="s">
        <v>432</v>
      </c>
      <c r="C631" s="606"/>
      <c r="D631" s="606"/>
      <c r="E631" s="598"/>
      <c r="F631" s="324" t="s">
        <v>433</v>
      </c>
      <c r="G631" s="324"/>
      <c r="H631" s="597" t="s">
        <v>434</v>
      </c>
      <c r="I631" s="606"/>
      <c r="J631" s="598"/>
      <c r="K631" s="319" t="s">
        <v>435</v>
      </c>
      <c r="L631" s="325"/>
      <c r="M631" s="326"/>
    </row>
    <row r="632" spans="1:13" ht="24.95" customHeight="1" x14ac:dyDescent="0.3">
      <c r="A632" s="608" t="s">
        <v>477</v>
      </c>
      <c r="B632" s="606"/>
      <c r="C632" s="606"/>
      <c r="D632" s="606"/>
      <c r="E632" s="606"/>
      <c r="F632" s="606"/>
      <c r="G632" s="606"/>
      <c r="H632" s="606"/>
      <c r="I632" s="606"/>
      <c r="J632" s="606"/>
      <c r="K632" s="606"/>
      <c r="L632" s="606"/>
      <c r="M632" s="607"/>
    </row>
    <row r="633" spans="1:13" ht="24.95" customHeight="1" x14ac:dyDescent="0.3">
      <c r="A633" s="608" t="s">
        <v>436</v>
      </c>
      <c r="B633" s="606"/>
      <c r="C633" s="606"/>
      <c r="D633" s="606"/>
      <c r="E633" s="606"/>
      <c r="F633" s="606"/>
      <c r="G633" s="606"/>
      <c r="H633" s="606"/>
      <c r="I633" s="606"/>
      <c r="J633" s="606"/>
      <c r="K633" s="606"/>
      <c r="L633" s="606"/>
      <c r="M633" s="607"/>
    </row>
    <row r="634" spans="1:13" ht="24.95" customHeight="1" x14ac:dyDescent="0.3">
      <c r="A634" s="603" t="s">
        <v>437</v>
      </c>
      <c r="B634" s="605"/>
      <c r="C634" s="631" t="s">
        <v>157</v>
      </c>
      <c r="D634" s="629"/>
      <c r="E634" s="629"/>
      <c r="F634" s="629"/>
      <c r="G634" s="630"/>
      <c r="H634" s="327" t="s">
        <v>438</v>
      </c>
      <c r="I634" s="328"/>
      <c r="J634" s="631">
        <v>14</v>
      </c>
      <c r="K634" s="629"/>
      <c r="L634" s="629"/>
      <c r="M634" s="648"/>
    </row>
    <row r="635" spans="1:13" ht="24.95" customHeight="1" x14ac:dyDescent="0.3">
      <c r="A635" s="603" t="s">
        <v>439</v>
      </c>
      <c r="B635" s="605"/>
      <c r="C635" s="631" t="s">
        <v>472</v>
      </c>
      <c r="D635" s="629"/>
      <c r="E635" s="629"/>
      <c r="F635" s="629"/>
      <c r="G635" s="630"/>
      <c r="H635" s="327" t="s">
        <v>440</v>
      </c>
      <c r="I635" s="328"/>
      <c r="J635" s="631">
        <v>1556</v>
      </c>
      <c r="K635" s="629"/>
      <c r="L635" s="629"/>
      <c r="M635" s="648"/>
    </row>
    <row r="636" spans="1:13" ht="24.95" customHeight="1" x14ac:dyDescent="0.3">
      <c r="A636" s="603" t="s">
        <v>441</v>
      </c>
      <c r="B636" s="605"/>
      <c r="C636" s="628">
        <v>41836</v>
      </c>
      <c r="D636" s="646"/>
      <c r="E636" s="646"/>
      <c r="F636" s="646"/>
      <c r="G636" s="647"/>
      <c r="H636" s="327" t="s">
        <v>442</v>
      </c>
      <c r="I636" s="328"/>
      <c r="J636" s="631">
        <v>9419263069</v>
      </c>
      <c r="K636" s="629"/>
      <c r="L636" s="629"/>
      <c r="M636" s="648"/>
    </row>
    <row r="637" spans="1:13" ht="24.95" customHeight="1" x14ac:dyDescent="0.3">
      <c r="A637" s="603" t="s">
        <v>443</v>
      </c>
      <c r="B637" s="605"/>
      <c r="C637" s="631" t="s">
        <v>228</v>
      </c>
      <c r="D637" s="629"/>
      <c r="E637" s="629"/>
      <c r="F637" s="629"/>
      <c r="G637" s="648"/>
      <c r="H637" s="643" t="s">
        <v>36</v>
      </c>
      <c r="I637" s="645"/>
      <c r="J637" s="631" t="s">
        <v>227</v>
      </c>
      <c r="K637" s="629"/>
      <c r="L637" s="629"/>
      <c r="M637" s="648"/>
    </row>
    <row r="638" spans="1:13" ht="24.95" customHeight="1" x14ac:dyDescent="0.3">
      <c r="A638" s="608" t="s">
        <v>444</v>
      </c>
      <c r="B638" s="606"/>
      <c r="C638" s="606"/>
      <c r="D638" s="606"/>
      <c r="E638" s="606"/>
      <c r="F638" s="606"/>
      <c r="G638" s="606"/>
      <c r="H638" s="606"/>
      <c r="I638" s="606"/>
      <c r="J638" s="606"/>
      <c r="K638" s="606"/>
      <c r="L638" s="606"/>
      <c r="M638" s="607"/>
    </row>
    <row r="639" spans="1:13" ht="24.95" customHeight="1" x14ac:dyDescent="0.3">
      <c r="A639" s="653" t="s">
        <v>445</v>
      </c>
      <c r="B639" s="597" t="s">
        <v>446</v>
      </c>
      <c r="C639" s="606"/>
      <c r="D639" s="606"/>
      <c r="E639" s="606"/>
      <c r="F639" s="606"/>
      <c r="G639" s="598"/>
      <c r="H639" s="597" t="s">
        <v>447</v>
      </c>
      <c r="I639" s="606"/>
      <c r="J639" s="606"/>
      <c r="K639" s="606"/>
      <c r="L639" s="606"/>
      <c r="M639" s="607"/>
    </row>
    <row r="640" spans="1:13" ht="47.25" customHeight="1" x14ac:dyDescent="0.3">
      <c r="A640" s="654"/>
      <c r="B640" s="329" t="s">
        <v>448</v>
      </c>
      <c r="C640" s="329" t="s">
        <v>449</v>
      </c>
      <c r="D640" s="329" t="s">
        <v>450</v>
      </c>
      <c r="E640" s="329" t="s">
        <v>451</v>
      </c>
      <c r="F640" s="329">
        <v>100</v>
      </c>
      <c r="G640" s="330" t="s">
        <v>29</v>
      </c>
      <c r="H640" s="329" t="s">
        <v>452</v>
      </c>
      <c r="I640" s="329" t="s">
        <v>449</v>
      </c>
      <c r="J640" s="329" t="s">
        <v>450</v>
      </c>
      <c r="K640" s="329" t="s">
        <v>453</v>
      </c>
      <c r="L640" s="329">
        <v>100</v>
      </c>
      <c r="M640" s="331" t="s">
        <v>29</v>
      </c>
    </row>
    <row r="641" spans="1:13" ht="24.95" customHeight="1" x14ac:dyDescent="0.3">
      <c r="A641" s="332" t="s">
        <v>5</v>
      </c>
      <c r="B641" s="361">
        <v>7.75</v>
      </c>
      <c r="C641" s="362" t="s">
        <v>286</v>
      </c>
      <c r="D641" s="362" t="s">
        <v>287</v>
      </c>
      <c r="E641" s="361">
        <v>30</v>
      </c>
      <c r="F641" s="363">
        <f t="shared" ref="F641:F643" si="68">B641+C641+D641+E641</f>
        <v>46.75</v>
      </c>
      <c r="G641" s="364" t="str">
        <f t="shared" ref="G641:G644" si="69">IF(F641&gt;=91,"A1",IF(F641&gt;=81,"A2",IF(F641&gt;=71,"B1",IF(F641&gt;=61,"B2",IF(F641&gt;=51,"C1",IF(F641&gt;=41,"C2",IF(F641&gt;=33,"D","E")))))))</f>
        <v>C2</v>
      </c>
      <c r="H641" s="336">
        <v>6</v>
      </c>
      <c r="I641" s="362" t="s">
        <v>286</v>
      </c>
      <c r="J641" s="362" t="s">
        <v>288</v>
      </c>
      <c r="K641" s="337">
        <v>52</v>
      </c>
      <c r="L641" s="363">
        <f t="shared" ref="L641:L644" si="70">H641+I641+J641+K641</f>
        <v>67.5</v>
      </c>
      <c r="M641" s="365" t="str">
        <f t="shared" ref="M641:M644" si="71">IF(L641&gt;=91,"A1",IF(L641&gt;=81,"A2",IF(L641&gt;=71,"B1",IF(L641&gt;=61,"B2",IF(L641&gt;=51,"C1",IF(L641&gt;=41,"C2",IF(L641&gt;=33,"D","E")))))))</f>
        <v>B2</v>
      </c>
    </row>
    <row r="642" spans="1:13" ht="24.95" customHeight="1" x14ac:dyDescent="0.3">
      <c r="A642" s="332" t="s">
        <v>6</v>
      </c>
      <c r="B642" s="364">
        <v>5.25</v>
      </c>
      <c r="C642" s="366" t="s">
        <v>286</v>
      </c>
      <c r="D642" s="366" t="s">
        <v>286</v>
      </c>
      <c r="E642" s="364">
        <v>42</v>
      </c>
      <c r="F642" s="363">
        <f t="shared" si="68"/>
        <v>57.25</v>
      </c>
      <c r="G642" s="364" t="str">
        <f t="shared" si="69"/>
        <v>C1</v>
      </c>
      <c r="H642" s="336">
        <v>6.25</v>
      </c>
      <c r="I642" s="366" t="s">
        <v>286</v>
      </c>
      <c r="J642" s="366" t="s">
        <v>287</v>
      </c>
      <c r="K642" s="337">
        <v>63.5</v>
      </c>
      <c r="L642" s="363">
        <f t="shared" si="70"/>
        <v>78.75</v>
      </c>
      <c r="M642" s="367" t="str">
        <f t="shared" si="71"/>
        <v>B1</v>
      </c>
    </row>
    <row r="643" spans="1:13" ht="24.95" customHeight="1" x14ac:dyDescent="0.3">
      <c r="A643" s="332" t="s">
        <v>454</v>
      </c>
      <c r="B643" s="361">
        <v>4.5</v>
      </c>
      <c r="C643" s="366" t="s">
        <v>286</v>
      </c>
      <c r="D643" s="366" t="s">
        <v>286</v>
      </c>
      <c r="E643" s="361">
        <v>34.5</v>
      </c>
      <c r="F643" s="363">
        <f t="shared" si="68"/>
        <v>49</v>
      </c>
      <c r="G643" s="368" t="str">
        <f t="shared" si="69"/>
        <v>C2</v>
      </c>
      <c r="H643" s="341">
        <v>5.5</v>
      </c>
      <c r="I643" s="366" t="s">
        <v>286</v>
      </c>
      <c r="J643" s="366" t="s">
        <v>287</v>
      </c>
      <c r="K643" s="337">
        <v>48</v>
      </c>
      <c r="L643" s="363">
        <f t="shared" si="70"/>
        <v>62.5</v>
      </c>
      <c r="M643" s="367" t="str">
        <f t="shared" si="71"/>
        <v>B2</v>
      </c>
    </row>
    <row r="644" spans="1:13" ht="24.95" customHeight="1" x14ac:dyDescent="0.3">
      <c r="A644" s="332" t="s">
        <v>8</v>
      </c>
      <c r="B644" s="364">
        <v>4.25</v>
      </c>
      <c r="C644" s="366" t="s">
        <v>303</v>
      </c>
      <c r="D644" s="366" t="s">
        <v>289</v>
      </c>
      <c r="E644" s="364">
        <v>43.5</v>
      </c>
      <c r="F644" s="363">
        <f>B644+C644+D644+E644</f>
        <v>54.25</v>
      </c>
      <c r="G644" s="364" t="str">
        <f t="shared" si="69"/>
        <v>C1</v>
      </c>
      <c r="H644" s="336">
        <v>7</v>
      </c>
      <c r="I644" s="366" t="s">
        <v>287</v>
      </c>
      <c r="J644" s="366" t="s">
        <v>289</v>
      </c>
      <c r="K644" s="337">
        <v>51.5</v>
      </c>
      <c r="L644" s="363">
        <f t="shared" si="70"/>
        <v>66</v>
      </c>
      <c r="M644" s="369" t="str">
        <f t="shared" si="71"/>
        <v>B2</v>
      </c>
    </row>
    <row r="645" spans="1:13" ht="24.95" customHeight="1" x14ac:dyDescent="0.3">
      <c r="A645" s="332" t="s">
        <v>481</v>
      </c>
      <c r="B645" s="341"/>
      <c r="C645" s="341"/>
      <c r="D645" s="341"/>
      <c r="E645" s="343">
        <v>28.5</v>
      </c>
      <c r="F645" s="370"/>
      <c r="G645" s="341"/>
      <c r="H645" s="341"/>
      <c r="I645" s="341"/>
      <c r="J645" s="341"/>
      <c r="K645" s="341">
        <v>22.5</v>
      </c>
      <c r="L645" s="341"/>
      <c r="M645" s="365"/>
    </row>
    <row r="646" spans="1:13" ht="24.95" customHeight="1" x14ac:dyDescent="0.3">
      <c r="A646" s="332" t="s">
        <v>482</v>
      </c>
      <c r="B646" s="341"/>
      <c r="C646" s="341"/>
      <c r="D646" s="341"/>
      <c r="E646" s="343">
        <v>24</v>
      </c>
      <c r="F646" s="341"/>
      <c r="G646" s="341"/>
      <c r="H646" s="341"/>
      <c r="I646" s="341"/>
      <c r="J646" s="341"/>
      <c r="K646" s="343">
        <v>24</v>
      </c>
      <c r="L646" s="341"/>
      <c r="M646" s="365"/>
    </row>
    <row r="647" spans="1:13" ht="24.95" customHeight="1" x14ac:dyDescent="0.3">
      <c r="A647" s="332" t="s">
        <v>483</v>
      </c>
      <c r="B647" s="341"/>
      <c r="C647" s="341"/>
      <c r="D647" s="341"/>
      <c r="E647" s="341">
        <v>37</v>
      </c>
      <c r="F647" s="341"/>
      <c r="G647" s="341"/>
      <c r="H647" s="341"/>
      <c r="I647" s="341"/>
      <c r="J647" s="341"/>
      <c r="K647" s="341">
        <v>33</v>
      </c>
      <c r="L647" s="341"/>
      <c r="M647" s="365"/>
    </row>
    <row r="648" spans="1:13" ht="47.25" customHeight="1" x14ac:dyDescent="0.3">
      <c r="A648" s="332" t="s">
        <v>455</v>
      </c>
      <c r="B648" s="325"/>
      <c r="C648" s="344" t="s">
        <v>456</v>
      </c>
      <c r="D648" s="345">
        <f>(F641+F642+F643+F644+E645)</f>
        <v>235.75</v>
      </c>
      <c r="E648" s="346"/>
      <c r="F648" s="344" t="s">
        <v>457</v>
      </c>
      <c r="G648" s="346">
        <f>(D648/450)*100</f>
        <v>52.388888888888886</v>
      </c>
      <c r="H648" s="346"/>
      <c r="I648" s="347"/>
      <c r="J648" s="609" t="s">
        <v>458</v>
      </c>
      <c r="K648" s="610"/>
      <c r="L648" s="599" t="str">
        <f>IF(G648&gt;=91,"A1",IF(G648&gt;=81,"A2",IF(G648&gt;=71,"B1",IF(G648&gt;=61,"B2",IF(G648&gt;=51,"C1",IF(G648&gt;=41,"C2",IF(G648&gt;=33,"D","E")))))))</f>
        <v>C1</v>
      </c>
      <c r="M648" s="601" t="str">
        <f t="shared" ref="M648:M650" si="72">IF(K648&gt;=91,"A1",IF(K648&gt;=81,"A2",IF(K648&gt;=71,"B1",IF(K648&gt;=61,"B2",IF(K648&gt;=51,"C1",IF(K648&gt;=41,"C2",IF(K648&gt;=33,"D","E")))))))</f>
        <v>E</v>
      </c>
    </row>
    <row r="649" spans="1:13" ht="48.75" customHeight="1" x14ac:dyDescent="0.3">
      <c r="A649" s="348" t="s">
        <v>459</v>
      </c>
      <c r="B649" s="325"/>
      <c r="C649" s="344" t="s">
        <v>460</v>
      </c>
      <c r="D649" s="345">
        <f>(L641+L642+L643+L644+K645)</f>
        <v>297.25</v>
      </c>
      <c r="E649" s="346"/>
      <c r="F649" s="344" t="s">
        <v>461</v>
      </c>
      <c r="G649" s="346">
        <f>D649/450*100</f>
        <v>66.055555555555557</v>
      </c>
      <c r="H649" s="346"/>
      <c r="I649" s="347"/>
      <c r="J649" s="609" t="s">
        <v>462</v>
      </c>
      <c r="K649" s="610"/>
      <c r="L649" s="599" t="str">
        <f>IF(G649&gt;=91,"A1",IF(G649&gt;=81,"A2",IF(G649&gt;=71,"B1",IF(G649&gt;=61,"B2",IF(G649&gt;=51,"C1",IF(G649&gt;=41,"C2",IF(G649&gt;=33,"D","E")))))))</f>
        <v>B2</v>
      </c>
      <c r="M649" s="601" t="str">
        <f t="shared" si="72"/>
        <v>E</v>
      </c>
    </row>
    <row r="650" spans="1:13" ht="45.75" customHeight="1" x14ac:dyDescent="0.3">
      <c r="A650" s="349" t="s">
        <v>463</v>
      </c>
      <c r="B650" s="350"/>
      <c r="C650" s="350">
        <f>(D648+D649)</f>
        <v>533</v>
      </c>
      <c r="D650" s="650"/>
      <c r="E650" s="651"/>
      <c r="F650" s="350" t="s">
        <v>464</v>
      </c>
      <c r="G650" s="350"/>
      <c r="H650" s="350"/>
      <c r="I650" s="320">
        <f>(C650/900)*100</f>
        <v>59.222222222222221</v>
      </c>
      <c r="J650" s="350" t="s">
        <v>465</v>
      </c>
      <c r="K650" s="350"/>
      <c r="L650" s="650" t="str">
        <f>IF(I650&gt;=91,"A1",IF(I650&gt;=81,"A2",IF(I650&gt;=71,"B1",IF(I650&gt;=61,"B2",IF(I650&gt;=51,"C1",IF(I650&gt;=41,"C2",IF(I650&gt;=33,"D","E")))))))</f>
        <v>C1</v>
      </c>
      <c r="M650" s="652" t="str">
        <f t="shared" si="72"/>
        <v>E</v>
      </c>
    </row>
    <row r="651" spans="1:13" ht="24.95" customHeight="1" x14ac:dyDescent="0.3">
      <c r="A651" s="649" t="s">
        <v>250</v>
      </c>
      <c r="B651" s="629"/>
      <c r="C651" s="629"/>
      <c r="D651" s="629"/>
      <c r="E651" s="629"/>
      <c r="F651" s="629"/>
      <c r="G651" s="629"/>
      <c r="H651" s="629"/>
      <c r="I651" s="629"/>
      <c r="J651" s="629"/>
      <c r="K651" s="629"/>
      <c r="L651" s="629"/>
      <c r="M651" s="648"/>
    </row>
    <row r="652" spans="1:13" ht="24.95" customHeight="1" x14ac:dyDescent="0.3">
      <c r="A652" s="608" t="s">
        <v>251</v>
      </c>
      <c r="B652" s="606"/>
      <c r="C652" s="606"/>
      <c r="D652" s="606"/>
      <c r="E652" s="606"/>
      <c r="F652" s="606"/>
      <c r="G652" s="606"/>
      <c r="H652" s="606"/>
      <c r="I652" s="606"/>
      <c r="J652" s="606"/>
      <c r="K652" s="606"/>
      <c r="L652" s="606"/>
      <c r="M652" s="607"/>
    </row>
    <row r="653" spans="1:13" ht="24.95" customHeight="1" x14ac:dyDescent="0.3">
      <c r="A653" s="608" t="s">
        <v>252</v>
      </c>
      <c r="B653" s="606"/>
      <c r="C653" s="606"/>
      <c r="D653" s="606"/>
      <c r="E653" s="598"/>
      <c r="F653" s="597" t="s">
        <v>253</v>
      </c>
      <c r="G653" s="606"/>
      <c r="H653" s="606"/>
      <c r="I653" s="606"/>
      <c r="J653" s="598"/>
      <c r="K653" s="597" t="s">
        <v>466</v>
      </c>
      <c r="L653" s="606"/>
      <c r="M653" s="607"/>
    </row>
    <row r="654" spans="1:13" ht="24.95" customHeight="1" x14ac:dyDescent="0.3">
      <c r="A654" s="643" t="s">
        <v>254</v>
      </c>
      <c r="B654" s="644"/>
      <c r="C654" s="644"/>
      <c r="D654" s="644"/>
      <c r="E654" s="645"/>
      <c r="F654" s="599" t="s">
        <v>275</v>
      </c>
      <c r="G654" s="600"/>
      <c r="H654" s="600"/>
      <c r="I654" s="600"/>
      <c r="J654" s="602"/>
      <c r="K654" s="599" t="s">
        <v>275</v>
      </c>
      <c r="L654" s="600"/>
      <c r="M654" s="601"/>
    </row>
    <row r="655" spans="1:13" ht="24.95" customHeight="1" x14ac:dyDescent="0.3">
      <c r="A655" s="608" t="s">
        <v>255</v>
      </c>
      <c r="B655" s="606"/>
      <c r="C655" s="606"/>
      <c r="D655" s="606"/>
      <c r="E655" s="606"/>
      <c r="F655" s="606"/>
      <c r="G655" s="606"/>
      <c r="H655" s="606"/>
      <c r="I655" s="606"/>
      <c r="J655" s="606"/>
      <c r="K655" s="606"/>
      <c r="L655" s="606"/>
      <c r="M655" s="607"/>
    </row>
    <row r="656" spans="1:13" ht="24.95" customHeight="1" x14ac:dyDescent="0.3">
      <c r="A656" s="608" t="s">
        <v>252</v>
      </c>
      <c r="B656" s="606"/>
      <c r="C656" s="606"/>
      <c r="D656" s="606"/>
      <c r="E656" s="598"/>
      <c r="F656" s="597" t="s">
        <v>253</v>
      </c>
      <c r="G656" s="606"/>
      <c r="H656" s="606"/>
      <c r="I656" s="606"/>
      <c r="J656" s="598"/>
      <c r="K656" s="597" t="s">
        <v>466</v>
      </c>
      <c r="L656" s="606"/>
      <c r="M656" s="607"/>
    </row>
    <row r="657" spans="1:13" ht="24.95" customHeight="1" x14ac:dyDescent="0.3">
      <c r="A657" s="603" t="s">
        <v>256</v>
      </c>
      <c r="B657" s="604"/>
      <c r="C657" s="604"/>
      <c r="D657" s="604"/>
      <c r="E657" s="605"/>
      <c r="F657" s="599" t="s">
        <v>280</v>
      </c>
      <c r="G657" s="600"/>
      <c r="H657" s="600"/>
      <c r="I657" s="600"/>
      <c r="J657" s="602"/>
      <c r="K657" s="599" t="s">
        <v>280</v>
      </c>
      <c r="L657" s="600"/>
      <c r="M657" s="601"/>
    </row>
    <row r="658" spans="1:13" ht="24.95" customHeight="1" x14ac:dyDescent="0.3">
      <c r="A658" s="603" t="s">
        <v>257</v>
      </c>
      <c r="B658" s="604"/>
      <c r="C658" s="604"/>
      <c r="D658" s="604"/>
      <c r="E658" s="605"/>
      <c r="F658" s="599" t="s">
        <v>270</v>
      </c>
      <c r="G658" s="600"/>
      <c r="H658" s="600"/>
      <c r="I658" s="600"/>
      <c r="J658" s="602"/>
      <c r="K658" s="599" t="s">
        <v>270</v>
      </c>
      <c r="L658" s="600"/>
      <c r="M658" s="601"/>
    </row>
    <row r="659" spans="1:13" ht="24.95" customHeight="1" x14ac:dyDescent="0.3">
      <c r="A659" s="643" t="s">
        <v>478</v>
      </c>
      <c r="B659" s="644"/>
      <c r="C659" s="644"/>
      <c r="D659" s="644"/>
      <c r="E659" s="645"/>
      <c r="F659" s="599" t="s">
        <v>270</v>
      </c>
      <c r="G659" s="600"/>
      <c r="H659" s="600"/>
      <c r="I659" s="600"/>
      <c r="J659" s="602"/>
      <c r="K659" s="599" t="s">
        <v>270</v>
      </c>
      <c r="L659" s="600"/>
      <c r="M659" s="601"/>
    </row>
    <row r="660" spans="1:13" ht="24.95" customHeight="1" x14ac:dyDescent="0.3">
      <c r="A660" s="643" t="s">
        <v>259</v>
      </c>
      <c r="B660" s="644"/>
      <c r="C660" s="644"/>
      <c r="D660" s="644"/>
      <c r="E660" s="645"/>
      <c r="F660" s="599" t="s">
        <v>275</v>
      </c>
      <c r="G660" s="600"/>
      <c r="H660" s="600"/>
      <c r="I660" s="600"/>
      <c r="J660" s="602"/>
      <c r="K660" s="599" t="s">
        <v>275</v>
      </c>
      <c r="L660" s="600"/>
      <c r="M660" s="601"/>
    </row>
    <row r="661" spans="1:13" ht="24.95" customHeight="1" x14ac:dyDescent="0.3">
      <c r="A661" s="608" t="s">
        <v>260</v>
      </c>
      <c r="B661" s="606"/>
      <c r="C661" s="606"/>
      <c r="D661" s="606"/>
      <c r="E661" s="606"/>
      <c r="F661" s="606"/>
      <c r="G661" s="606"/>
      <c r="H661" s="606"/>
      <c r="I661" s="606"/>
      <c r="J661" s="606"/>
      <c r="K661" s="606"/>
      <c r="L661" s="606"/>
      <c r="M661" s="607"/>
    </row>
    <row r="662" spans="1:13" ht="24.95" customHeight="1" x14ac:dyDescent="0.3">
      <c r="A662" s="608" t="s">
        <v>252</v>
      </c>
      <c r="B662" s="606"/>
      <c r="C662" s="606"/>
      <c r="D662" s="606"/>
      <c r="E662" s="598"/>
      <c r="F662" s="597" t="s">
        <v>253</v>
      </c>
      <c r="G662" s="606"/>
      <c r="H662" s="606"/>
      <c r="I662" s="606"/>
      <c r="J662" s="598"/>
      <c r="K662" s="597" t="s">
        <v>466</v>
      </c>
      <c r="L662" s="606"/>
      <c r="M662" s="607"/>
    </row>
    <row r="663" spans="1:13" ht="24.95" customHeight="1" x14ac:dyDescent="0.3">
      <c r="A663" s="643" t="s">
        <v>261</v>
      </c>
      <c r="B663" s="644"/>
      <c r="C663" s="644"/>
      <c r="D663" s="644"/>
      <c r="E663" s="644"/>
      <c r="F663" s="645"/>
      <c r="G663" s="599" t="s">
        <v>491</v>
      </c>
      <c r="H663" s="600"/>
      <c r="I663" s="600"/>
      <c r="J663" s="600"/>
      <c r="K663" s="600"/>
      <c r="L663" s="600"/>
      <c r="M663" s="601"/>
    </row>
    <row r="664" spans="1:13" ht="24.95" customHeight="1" x14ac:dyDescent="0.3">
      <c r="A664" s="332" t="s">
        <v>467</v>
      </c>
      <c r="B664" s="599" t="s">
        <v>247</v>
      </c>
      <c r="C664" s="600"/>
      <c r="D664" s="600"/>
      <c r="E664" s="600"/>
      <c r="F664" s="600"/>
      <c r="G664" s="600"/>
      <c r="H664" s="600"/>
      <c r="I664" s="600"/>
      <c r="J664" s="600"/>
      <c r="K664" s="600"/>
      <c r="L664" s="600"/>
      <c r="M664" s="601"/>
    </row>
    <row r="665" spans="1:13" ht="24.95" customHeight="1" x14ac:dyDescent="0.3">
      <c r="A665" s="332" t="s">
        <v>48</v>
      </c>
      <c r="B665" s="599" t="s">
        <v>470</v>
      </c>
      <c r="C665" s="600"/>
      <c r="D665" s="600"/>
      <c r="E665" s="600"/>
      <c r="F665" s="600"/>
      <c r="G665" s="600"/>
      <c r="H665" s="600"/>
      <c r="I665" s="600"/>
      <c r="J665" s="600"/>
      <c r="K665" s="600"/>
      <c r="L665" s="600"/>
      <c r="M665" s="601"/>
    </row>
    <row r="666" spans="1:13" ht="24.95" customHeight="1" x14ac:dyDescent="0.3">
      <c r="A666" s="655" t="s">
        <v>468</v>
      </c>
      <c r="B666" s="621"/>
      <c r="C666" s="622"/>
      <c r="D666" s="662" t="s">
        <v>471</v>
      </c>
      <c r="E666" s="663"/>
      <c r="F666" s="663"/>
      <c r="G666" s="663"/>
      <c r="H666" s="663"/>
      <c r="I666" s="664"/>
      <c r="J666" s="671" t="s">
        <v>469</v>
      </c>
      <c r="K666" s="621"/>
      <c r="L666" s="621"/>
      <c r="M666" s="672"/>
    </row>
    <row r="667" spans="1:13" ht="24.95" customHeight="1" x14ac:dyDescent="0.3">
      <c r="A667" s="656"/>
      <c r="B667" s="657"/>
      <c r="C667" s="658"/>
      <c r="D667" s="665"/>
      <c r="E667" s="666"/>
      <c r="F667" s="666"/>
      <c r="G667" s="666"/>
      <c r="H667" s="666"/>
      <c r="I667" s="667"/>
      <c r="J667" s="673"/>
      <c r="K667" s="657"/>
      <c r="L667" s="657"/>
      <c r="M667" s="674"/>
    </row>
    <row r="668" spans="1:13" ht="24.95" customHeight="1" x14ac:dyDescent="0.3">
      <c r="A668" s="656"/>
      <c r="B668" s="657"/>
      <c r="C668" s="658"/>
      <c r="D668" s="665"/>
      <c r="E668" s="666"/>
      <c r="F668" s="666"/>
      <c r="G668" s="666"/>
      <c r="H668" s="666"/>
      <c r="I668" s="667"/>
      <c r="J668" s="673"/>
      <c r="K668" s="657"/>
      <c r="L668" s="657"/>
      <c r="M668" s="674"/>
    </row>
    <row r="669" spans="1:13" ht="24.95" customHeight="1" x14ac:dyDescent="0.3">
      <c r="A669" s="659"/>
      <c r="B669" s="660"/>
      <c r="C669" s="661"/>
      <c r="D669" s="668"/>
      <c r="E669" s="669"/>
      <c r="F669" s="669"/>
      <c r="G669" s="669"/>
      <c r="H669" s="669"/>
      <c r="I669" s="670"/>
      <c r="J669" s="675"/>
      <c r="K669" s="660"/>
      <c r="L669" s="660"/>
      <c r="M669" s="676"/>
    </row>
    <row r="670" spans="1:13" ht="24.95" customHeight="1" x14ac:dyDescent="0.3">
      <c r="A670" s="608" t="s">
        <v>262</v>
      </c>
      <c r="B670" s="606"/>
      <c r="C670" s="606"/>
      <c r="D670" s="606"/>
      <c r="E670" s="606"/>
      <c r="F670" s="606"/>
      <c r="G670" s="598"/>
      <c r="H670" s="597" t="s">
        <v>263</v>
      </c>
      <c r="I670" s="606"/>
      <c r="J670" s="606"/>
      <c r="K670" s="606"/>
      <c r="L670" s="606"/>
      <c r="M670" s="607"/>
    </row>
    <row r="671" spans="1:13" ht="24.95" customHeight="1" x14ac:dyDescent="0.3">
      <c r="A671" s="351" t="s">
        <v>264</v>
      </c>
      <c r="B671" s="597" t="s">
        <v>11</v>
      </c>
      <c r="C671" s="598"/>
      <c r="D671" s="347" t="s">
        <v>264</v>
      </c>
      <c r="E671" s="346"/>
      <c r="F671" s="597" t="s">
        <v>11</v>
      </c>
      <c r="G671" s="598"/>
      <c r="H671" s="352"/>
      <c r="I671" s="352"/>
      <c r="J671" s="353" t="s">
        <v>265</v>
      </c>
      <c r="K671" s="352"/>
      <c r="L671" s="352" t="s">
        <v>11</v>
      </c>
      <c r="M671" s="354"/>
    </row>
    <row r="672" spans="1:13" ht="24.95" customHeight="1" x14ac:dyDescent="0.3">
      <c r="A672" s="351" t="s">
        <v>266</v>
      </c>
      <c r="B672" s="597" t="s">
        <v>267</v>
      </c>
      <c r="C672" s="598"/>
      <c r="D672" s="597" t="s">
        <v>268</v>
      </c>
      <c r="E672" s="598"/>
      <c r="F672" s="597" t="s">
        <v>269</v>
      </c>
      <c r="G672" s="598"/>
      <c r="H672" s="352"/>
      <c r="I672" s="352"/>
      <c r="J672" s="597">
        <v>3</v>
      </c>
      <c r="K672" s="598"/>
      <c r="L672" s="346" t="s">
        <v>270</v>
      </c>
      <c r="M672" s="354"/>
    </row>
    <row r="673" spans="1:13" ht="24.95" customHeight="1" x14ac:dyDescent="0.3">
      <c r="A673" s="351" t="s">
        <v>271</v>
      </c>
      <c r="B673" s="597" t="s">
        <v>272</v>
      </c>
      <c r="C673" s="598"/>
      <c r="D673" s="597" t="s">
        <v>273</v>
      </c>
      <c r="E673" s="598"/>
      <c r="F673" s="597" t="s">
        <v>274</v>
      </c>
      <c r="G673" s="598"/>
      <c r="H673" s="352"/>
      <c r="I673" s="352"/>
      <c r="J673" s="597">
        <v>2</v>
      </c>
      <c r="K673" s="598"/>
      <c r="L673" s="346" t="s">
        <v>275</v>
      </c>
      <c r="M673" s="354"/>
    </row>
    <row r="674" spans="1:13" ht="24.95" customHeight="1" x14ac:dyDescent="0.3">
      <c r="A674" s="351" t="s">
        <v>276</v>
      </c>
      <c r="B674" s="597" t="s">
        <v>277</v>
      </c>
      <c r="C674" s="598"/>
      <c r="D674" s="597" t="s">
        <v>278</v>
      </c>
      <c r="E674" s="598"/>
      <c r="F674" s="597" t="s">
        <v>279</v>
      </c>
      <c r="G674" s="598"/>
      <c r="H674" s="352"/>
      <c r="I674" s="352"/>
      <c r="J674" s="597">
        <v>1</v>
      </c>
      <c r="K674" s="598"/>
      <c r="L674" s="346" t="s">
        <v>280</v>
      </c>
      <c r="M674" s="354"/>
    </row>
    <row r="675" spans="1:13" ht="24.95" customHeight="1" thickBot="1" x14ac:dyDescent="0.35">
      <c r="A675" s="355" t="s">
        <v>281</v>
      </c>
      <c r="B675" s="677" t="s">
        <v>282</v>
      </c>
      <c r="C675" s="678"/>
      <c r="D675" s="679" t="s">
        <v>283</v>
      </c>
      <c r="E675" s="680"/>
      <c r="F675" s="679" t="s">
        <v>284</v>
      </c>
      <c r="G675" s="680"/>
      <c r="H675" s="356"/>
      <c r="I675" s="356"/>
      <c r="J675" s="356"/>
      <c r="K675" s="356"/>
      <c r="L675" s="356"/>
      <c r="M675" s="357"/>
    </row>
    <row r="676" spans="1:13" ht="24.95" customHeight="1" x14ac:dyDescent="0.3"/>
    <row r="677" spans="1:13" ht="24.95" customHeight="1" thickBot="1" x14ac:dyDescent="0.35"/>
    <row r="678" spans="1:13" ht="24.95" customHeight="1" x14ac:dyDescent="0.3">
      <c r="A678" s="321"/>
      <c r="B678" s="619" t="s">
        <v>429</v>
      </c>
      <c r="C678" s="619"/>
      <c r="D678" s="619"/>
      <c r="E678" s="619"/>
      <c r="F678" s="619"/>
      <c r="G678" s="619"/>
      <c r="H678" s="619"/>
      <c r="I678" s="623"/>
      <c r="J678" s="618" t="s">
        <v>430</v>
      </c>
      <c r="K678" s="619"/>
      <c r="L678" s="619"/>
      <c r="M678" s="620"/>
    </row>
    <row r="679" spans="1:13" ht="24.95" customHeight="1" x14ac:dyDescent="0.3">
      <c r="A679" s="608" t="s">
        <v>431</v>
      </c>
      <c r="B679" s="606"/>
      <c r="C679" s="606"/>
      <c r="D679" s="606"/>
      <c r="E679" s="606"/>
      <c r="F679" s="606"/>
      <c r="G679" s="606"/>
      <c r="H679" s="606"/>
      <c r="I679" s="606"/>
      <c r="J679" s="606"/>
      <c r="K679" s="606"/>
      <c r="L679" s="606"/>
      <c r="M679" s="607"/>
    </row>
    <row r="680" spans="1:13" ht="24.95" customHeight="1" x14ac:dyDescent="0.3">
      <c r="A680" s="323"/>
      <c r="B680" s="606" t="s">
        <v>432</v>
      </c>
      <c r="C680" s="606"/>
      <c r="D680" s="606"/>
      <c r="E680" s="598"/>
      <c r="F680" s="324" t="s">
        <v>433</v>
      </c>
      <c r="G680" s="324"/>
      <c r="H680" s="597" t="s">
        <v>434</v>
      </c>
      <c r="I680" s="606"/>
      <c r="J680" s="598"/>
      <c r="K680" s="319" t="s">
        <v>435</v>
      </c>
      <c r="L680" s="325"/>
      <c r="M680" s="326"/>
    </row>
    <row r="681" spans="1:13" ht="24.95" customHeight="1" x14ac:dyDescent="0.3">
      <c r="A681" s="608" t="s">
        <v>477</v>
      </c>
      <c r="B681" s="606"/>
      <c r="C681" s="606"/>
      <c r="D681" s="606"/>
      <c r="E681" s="606"/>
      <c r="F681" s="606"/>
      <c r="G681" s="606"/>
      <c r="H681" s="606"/>
      <c r="I681" s="606"/>
      <c r="J681" s="606"/>
      <c r="K681" s="606"/>
      <c r="L681" s="606"/>
      <c r="M681" s="607"/>
    </row>
    <row r="682" spans="1:13" ht="24.95" customHeight="1" x14ac:dyDescent="0.3">
      <c r="A682" s="608" t="s">
        <v>436</v>
      </c>
      <c r="B682" s="606"/>
      <c r="C682" s="606"/>
      <c r="D682" s="606"/>
      <c r="E682" s="606"/>
      <c r="F682" s="606"/>
      <c r="G682" s="606"/>
      <c r="H682" s="606"/>
      <c r="I682" s="606"/>
      <c r="J682" s="606"/>
      <c r="K682" s="606"/>
      <c r="L682" s="606"/>
      <c r="M682" s="607"/>
    </row>
    <row r="683" spans="1:13" ht="24.95" customHeight="1" x14ac:dyDescent="0.3">
      <c r="A683" s="603" t="s">
        <v>437</v>
      </c>
      <c r="B683" s="605"/>
      <c r="C683" s="631" t="s">
        <v>229</v>
      </c>
      <c r="D683" s="629"/>
      <c r="E683" s="629"/>
      <c r="F683" s="629"/>
      <c r="G683" s="630"/>
      <c r="H683" s="327" t="s">
        <v>438</v>
      </c>
      <c r="I683" s="328"/>
      <c r="J683" s="631">
        <v>15</v>
      </c>
      <c r="K683" s="629"/>
      <c r="L683" s="629"/>
      <c r="M683" s="648"/>
    </row>
    <row r="684" spans="1:13" ht="24.95" customHeight="1" x14ac:dyDescent="0.3">
      <c r="A684" s="603" t="s">
        <v>439</v>
      </c>
      <c r="B684" s="605"/>
      <c r="C684" s="631" t="s">
        <v>472</v>
      </c>
      <c r="D684" s="629"/>
      <c r="E684" s="629"/>
      <c r="F684" s="629"/>
      <c r="G684" s="630"/>
      <c r="H684" s="327" t="s">
        <v>440</v>
      </c>
      <c r="I684" s="328"/>
      <c r="J684" s="631">
        <v>1560</v>
      </c>
      <c r="K684" s="629"/>
      <c r="L684" s="629"/>
      <c r="M684" s="648"/>
    </row>
    <row r="685" spans="1:13" ht="24.95" customHeight="1" x14ac:dyDescent="0.3">
      <c r="A685" s="603" t="s">
        <v>441</v>
      </c>
      <c r="B685" s="605"/>
      <c r="C685" s="628">
        <v>42037</v>
      </c>
      <c r="D685" s="646"/>
      <c r="E685" s="646"/>
      <c r="F685" s="646"/>
      <c r="G685" s="647"/>
      <c r="H685" s="327" t="s">
        <v>442</v>
      </c>
      <c r="I685" s="328"/>
      <c r="J685" s="631">
        <v>9419222742</v>
      </c>
      <c r="K685" s="629"/>
      <c r="L685" s="629"/>
      <c r="M685" s="648"/>
    </row>
    <row r="686" spans="1:13" ht="24.95" customHeight="1" x14ac:dyDescent="0.3">
      <c r="A686" s="603" t="s">
        <v>443</v>
      </c>
      <c r="B686" s="605"/>
      <c r="C686" s="631" t="s">
        <v>231</v>
      </c>
      <c r="D686" s="629"/>
      <c r="E686" s="629"/>
      <c r="F686" s="629"/>
      <c r="G686" s="648"/>
      <c r="H686" s="643" t="s">
        <v>36</v>
      </c>
      <c r="I686" s="645"/>
      <c r="J686" s="631" t="s">
        <v>230</v>
      </c>
      <c r="K686" s="629"/>
      <c r="L686" s="629"/>
      <c r="M686" s="648"/>
    </row>
    <row r="687" spans="1:13" ht="24.95" customHeight="1" x14ac:dyDescent="0.3">
      <c r="A687" s="608" t="s">
        <v>444</v>
      </c>
      <c r="B687" s="606"/>
      <c r="C687" s="606"/>
      <c r="D687" s="606"/>
      <c r="E687" s="606"/>
      <c r="F687" s="606"/>
      <c r="G687" s="606"/>
      <c r="H687" s="606"/>
      <c r="I687" s="606"/>
      <c r="J687" s="606"/>
      <c r="K687" s="606"/>
      <c r="L687" s="606"/>
      <c r="M687" s="607"/>
    </row>
    <row r="688" spans="1:13" ht="24.95" customHeight="1" x14ac:dyDescent="0.3">
      <c r="A688" s="653" t="s">
        <v>445</v>
      </c>
      <c r="B688" s="597" t="s">
        <v>446</v>
      </c>
      <c r="C688" s="606"/>
      <c r="D688" s="606"/>
      <c r="E688" s="606"/>
      <c r="F688" s="606"/>
      <c r="G688" s="598"/>
      <c r="H688" s="597" t="s">
        <v>447</v>
      </c>
      <c r="I688" s="606"/>
      <c r="J688" s="606"/>
      <c r="K688" s="606"/>
      <c r="L688" s="606"/>
      <c r="M688" s="607"/>
    </row>
    <row r="689" spans="1:13" ht="52.5" customHeight="1" x14ac:dyDescent="0.3">
      <c r="A689" s="654"/>
      <c r="B689" s="329" t="s">
        <v>448</v>
      </c>
      <c r="C689" s="329" t="s">
        <v>449</v>
      </c>
      <c r="D689" s="329" t="s">
        <v>450</v>
      </c>
      <c r="E689" s="329" t="s">
        <v>451</v>
      </c>
      <c r="F689" s="329">
        <v>100</v>
      </c>
      <c r="G689" s="330" t="s">
        <v>29</v>
      </c>
      <c r="H689" s="329" t="s">
        <v>452</v>
      </c>
      <c r="I689" s="329" t="s">
        <v>449</v>
      </c>
      <c r="J689" s="329" t="s">
        <v>450</v>
      </c>
      <c r="K689" s="329" t="s">
        <v>453</v>
      </c>
      <c r="L689" s="329">
        <v>100</v>
      </c>
      <c r="M689" s="331" t="s">
        <v>29</v>
      </c>
    </row>
    <row r="690" spans="1:13" ht="24.95" customHeight="1" x14ac:dyDescent="0.3">
      <c r="A690" s="332" t="s">
        <v>5</v>
      </c>
      <c r="B690" s="361">
        <v>4.25</v>
      </c>
      <c r="C690" s="362" t="s">
        <v>287</v>
      </c>
      <c r="D690" s="362" t="s">
        <v>287</v>
      </c>
      <c r="E690" s="361">
        <v>25.5</v>
      </c>
      <c r="F690" s="363">
        <f t="shared" ref="F690:F693" si="73">B690+C690+D690+E690</f>
        <v>37.75</v>
      </c>
      <c r="G690" s="364" t="str">
        <f t="shared" ref="G690:G693" si="74">IF(F690&gt;=91,"A1",IF(F690&gt;=81,"A2",IF(F690&gt;=71,"B1",IF(F690&gt;=61,"B2",IF(F690&gt;=51,"C1",IF(F690&gt;=41,"C2",IF(F690&gt;=33,"D","E")))))))</f>
        <v>D</v>
      </c>
      <c r="H690" s="336">
        <v>2.75</v>
      </c>
      <c r="I690" s="362" t="s">
        <v>287</v>
      </c>
      <c r="J690" s="362" t="s">
        <v>289</v>
      </c>
      <c r="K690" s="337">
        <v>29.5</v>
      </c>
      <c r="L690" s="363">
        <f t="shared" ref="L690:L693" si="75">H690+I690+J690+K690</f>
        <v>39.75</v>
      </c>
      <c r="M690" s="365" t="str">
        <f t="shared" ref="M690:M693" si="76">IF(L690&gt;=91,"A1",IF(L690&gt;=81,"A2",IF(L690&gt;=71,"B1",IF(L690&gt;=61,"B2",IF(L690&gt;=51,"C1",IF(L690&gt;=41,"C2",IF(L690&gt;=33,"D","E")))))))</f>
        <v>D</v>
      </c>
    </row>
    <row r="691" spans="1:13" ht="24.95" customHeight="1" x14ac:dyDescent="0.3">
      <c r="A691" s="332" t="s">
        <v>6</v>
      </c>
      <c r="B691" s="364">
        <v>2.25</v>
      </c>
      <c r="C691" s="366" t="s">
        <v>287</v>
      </c>
      <c r="D691" s="366" t="s">
        <v>286</v>
      </c>
      <c r="E691" s="364">
        <v>29</v>
      </c>
      <c r="F691" s="363">
        <f t="shared" si="73"/>
        <v>40.25</v>
      </c>
      <c r="G691" s="364" t="str">
        <f t="shared" si="74"/>
        <v>D</v>
      </c>
      <c r="H691" s="336">
        <v>2.5</v>
      </c>
      <c r="I691" s="366" t="s">
        <v>289</v>
      </c>
      <c r="J691" s="366" t="s">
        <v>289</v>
      </c>
      <c r="K691" s="337">
        <v>36</v>
      </c>
      <c r="L691" s="363">
        <f t="shared" si="75"/>
        <v>45.5</v>
      </c>
      <c r="M691" s="367" t="str">
        <f t="shared" si="76"/>
        <v>C2</v>
      </c>
    </row>
    <row r="692" spans="1:13" ht="24.95" customHeight="1" x14ac:dyDescent="0.3">
      <c r="A692" s="332" t="s">
        <v>454</v>
      </c>
      <c r="B692" s="361">
        <v>2.75</v>
      </c>
      <c r="C692" s="366" t="s">
        <v>287</v>
      </c>
      <c r="D692" s="366" t="s">
        <v>286</v>
      </c>
      <c r="E692" s="361">
        <v>23</v>
      </c>
      <c r="F692" s="363">
        <f t="shared" si="73"/>
        <v>34.75</v>
      </c>
      <c r="G692" s="368" t="str">
        <f t="shared" si="74"/>
        <v>D</v>
      </c>
      <c r="H692" s="341">
        <v>3</v>
      </c>
      <c r="I692" s="366" t="s">
        <v>289</v>
      </c>
      <c r="J692" s="366" t="s">
        <v>289</v>
      </c>
      <c r="K692" s="337">
        <v>27</v>
      </c>
      <c r="L692" s="363">
        <f t="shared" si="75"/>
        <v>37</v>
      </c>
      <c r="M692" s="367" t="str">
        <f t="shared" si="76"/>
        <v>D</v>
      </c>
    </row>
    <row r="693" spans="1:13" ht="24.95" customHeight="1" x14ac:dyDescent="0.3">
      <c r="A693" s="332" t="s">
        <v>8</v>
      </c>
      <c r="B693" s="364">
        <v>2.5</v>
      </c>
      <c r="C693" s="366" t="s">
        <v>303</v>
      </c>
      <c r="D693" s="366" t="s">
        <v>290</v>
      </c>
      <c r="E693" s="364">
        <v>27</v>
      </c>
      <c r="F693" s="363">
        <f t="shared" si="73"/>
        <v>35</v>
      </c>
      <c r="G693" s="364" t="str">
        <f t="shared" si="74"/>
        <v>D</v>
      </c>
      <c r="H693" s="336">
        <v>3.5</v>
      </c>
      <c r="I693" s="366" t="s">
        <v>303</v>
      </c>
      <c r="J693" s="366" t="s">
        <v>290</v>
      </c>
      <c r="K693" s="337">
        <v>36</v>
      </c>
      <c r="L693" s="363">
        <f t="shared" si="75"/>
        <v>45</v>
      </c>
      <c r="M693" s="369" t="str">
        <f t="shared" si="76"/>
        <v>C2</v>
      </c>
    </row>
    <row r="694" spans="1:13" ht="24.95" customHeight="1" x14ac:dyDescent="0.3">
      <c r="A694" s="332" t="s">
        <v>481</v>
      </c>
      <c r="B694" s="341"/>
      <c r="C694" s="341"/>
      <c r="D694" s="341"/>
      <c r="E694" s="343">
        <v>12.5</v>
      </c>
      <c r="F694" s="370"/>
      <c r="G694" s="341"/>
      <c r="H694" s="341"/>
      <c r="I694" s="341"/>
      <c r="J694" s="341"/>
      <c r="K694" s="341">
        <v>17</v>
      </c>
      <c r="L694" s="341"/>
      <c r="M694" s="365"/>
    </row>
    <row r="695" spans="1:13" ht="24.95" customHeight="1" x14ac:dyDescent="0.3">
      <c r="A695" s="332" t="s">
        <v>482</v>
      </c>
      <c r="B695" s="341"/>
      <c r="C695" s="341"/>
      <c r="D695" s="341"/>
      <c r="E695" s="343">
        <v>11</v>
      </c>
      <c r="F695" s="341"/>
      <c r="G695" s="341"/>
      <c r="H695" s="341"/>
      <c r="I695" s="341"/>
      <c r="J695" s="341"/>
      <c r="K695" s="343">
        <v>17</v>
      </c>
      <c r="L695" s="341"/>
      <c r="M695" s="365"/>
    </row>
    <row r="696" spans="1:13" ht="24.95" customHeight="1" x14ac:dyDescent="0.3">
      <c r="A696" s="332" t="s">
        <v>483</v>
      </c>
      <c r="B696" s="341"/>
      <c r="C696" s="341"/>
      <c r="D696" s="341"/>
      <c r="E696" s="341">
        <v>34</v>
      </c>
      <c r="F696" s="341"/>
      <c r="G696" s="341"/>
      <c r="H696" s="341"/>
      <c r="I696" s="341"/>
      <c r="J696" s="341"/>
      <c r="K696" s="341">
        <v>34.5</v>
      </c>
      <c r="L696" s="341"/>
      <c r="M696" s="365"/>
    </row>
    <row r="697" spans="1:13" ht="42" customHeight="1" x14ac:dyDescent="0.3">
      <c r="A697" s="332" t="s">
        <v>455</v>
      </c>
      <c r="B697" s="325"/>
      <c r="C697" s="344" t="s">
        <v>456</v>
      </c>
      <c r="D697" s="345">
        <f>(F690+F691+F692+F693+E694)</f>
        <v>160.25</v>
      </c>
      <c r="E697" s="346"/>
      <c r="F697" s="344" t="s">
        <v>457</v>
      </c>
      <c r="G697" s="346">
        <f>(D697/450)*100</f>
        <v>35.611111111111107</v>
      </c>
      <c r="H697" s="346"/>
      <c r="I697" s="347"/>
      <c r="J697" s="609" t="s">
        <v>458</v>
      </c>
      <c r="K697" s="610"/>
      <c r="L697" s="599" t="str">
        <f>IF(G697&gt;=91,"A1",IF(G697&gt;=81,"A2",IF(G697&gt;=71,"B1",IF(G697&gt;=61,"B2",IF(G697&gt;=51,"C1",IF(G697&gt;=41,"C2",IF(G697&gt;=33,"D","E")))))))</f>
        <v>D</v>
      </c>
      <c r="M697" s="601" t="str">
        <f t="shared" ref="M697:M699" si="77">IF(K697&gt;=91,"A1",IF(K697&gt;=81,"A2",IF(K697&gt;=71,"B1",IF(K697&gt;=61,"B2",IF(K697&gt;=51,"C1",IF(K697&gt;=41,"C2",IF(K697&gt;=33,"D","E")))))))</f>
        <v>E</v>
      </c>
    </row>
    <row r="698" spans="1:13" ht="43.5" customHeight="1" x14ac:dyDescent="0.3">
      <c r="A698" s="348" t="s">
        <v>459</v>
      </c>
      <c r="B698" s="325"/>
      <c r="C698" s="344" t="s">
        <v>460</v>
      </c>
      <c r="D698" s="345">
        <f>(L690+L691+L692+L693+K694)</f>
        <v>184.25</v>
      </c>
      <c r="E698" s="346"/>
      <c r="F698" s="344" t="s">
        <v>461</v>
      </c>
      <c r="G698" s="346">
        <f>D698/450*100</f>
        <v>40.944444444444443</v>
      </c>
      <c r="H698" s="346"/>
      <c r="I698" s="347"/>
      <c r="J698" s="609" t="s">
        <v>462</v>
      </c>
      <c r="K698" s="610"/>
      <c r="L698" s="599" t="str">
        <f>IF(G698&gt;=91,"A1",IF(G698&gt;=81,"A2",IF(G698&gt;=71,"B1",IF(G698&gt;=61,"B2",IF(G698&gt;=51,"C1",IF(G698&gt;=41,"C2",IF(G698&gt;=33,"D","E")))))))</f>
        <v>D</v>
      </c>
      <c r="M698" s="601" t="str">
        <f t="shared" si="77"/>
        <v>E</v>
      </c>
    </row>
    <row r="699" spans="1:13" ht="51" customHeight="1" x14ac:dyDescent="0.3">
      <c r="A699" s="349" t="s">
        <v>463</v>
      </c>
      <c r="B699" s="350"/>
      <c r="C699" s="350">
        <f>(D697+D698)</f>
        <v>344.5</v>
      </c>
      <c r="D699" s="650"/>
      <c r="E699" s="651"/>
      <c r="F699" s="350" t="s">
        <v>464</v>
      </c>
      <c r="G699" s="350"/>
      <c r="H699" s="350"/>
      <c r="I699" s="320">
        <f>(C699/900)*100</f>
        <v>38.277777777777779</v>
      </c>
      <c r="J699" s="350" t="s">
        <v>465</v>
      </c>
      <c r="K699" s="350"/>
      <c r="L699" s="650" t="str">
        <f>IF(I699&gt;=91,"A1",IF(I699&gt;=81,"A2",IF(I699&gt;=71,"B1",IF(I699&gt;=61,"B2",IF(I699&gt;=51,"C1",IF(I699&gt;=41,"C2",IF(I699&gt;=33,"D","E")))))))</f>
        <v>D</v>
      </c>
      <c r="M699" s="652" t="str">
        <f t="shared" si="77"/>
        <v>E</v>
      </c>
    </row>
    <row r="700" spans="1:13" ht="24.95" customHeight="1" x14ac:dyDescent="0.3">
      <c r="A700" s="649" t="s">
        <v>250</v>
      </c>
      <c r="B700" s="629"/>
      <c r="C700" s="629"/>
      <c r="D700" s="629"/>
      <c r="E700" s="629"/>
      <c r="F700" s="629"/>
      <c r="G700" s="629"/>
      <c r="H700" s="629"/>
      <c r="I700" s="629"/>
      <c r="J700" s="629"/>
      <c r="K700" s="629"/>
      <c r="L700" s="629"/>
      <c r="M700" s="648"/>
    </row>
    <row r="701" spans="1:13" ht="24.95" customHeight="1" x14ac:dyDescent="0.3">
      <c r="A701" s="608" t="s">
        <v>251</v>
      </c>
      <c r="B701" s="606"/>
      <c r="C701" s="606"/>
      <c r="D701" s="606"/>
      <c r="E701" s="606"/>
      <c r="F701" s="606"/>
      <c r="G701" s="606"/>
      <c r="H701" s="606"/>
      <c r="I701" s="606"/>
      <c r="J701" s="606"/>
      <c r="K701" s="606"/>
      <c r="L701" s="606"/>
      <c r="M701" s="607"/>
    </row>
    <row r="702" spans="1:13" ht="24.95" customHeight="1" x14ac:dyDescent="0.3">
      <c r="A702" s="608" t="s">
        <v>252</v>
      </c>
      <c r="B702" s="606"/>
      <c r="C702" s="606"/>
      <c r="D702" s="606"/>
      <c r="E702" s="598"/>
      <c r="F702" s="597" t="s">
        <v>253</v>
      </c>
      <c r="G702" s="606"/>
      <c r="H702" s="606"/>
      <c r="I702" s="606"/>
      <c r="J702" s="598"/>
      <c r="K702" s="597" t="s">
        <v>466</v>
      </c>
      <c r="L702" s="606"/>
      <c r="M702" s="607"/>
    </row>
    <row r="703" spans="1:13" ht="24.95" customHeight="1" x14ac:dyDescent="0.3">
      <c r="A703" s="643" t="s">
        <v>254</v>
      </c>
      <c r="B703" s="644"/>
      <c r="C703" s="644"/>
      <c r="D703" s="644"/>
      <c r="E703" s="645"/>
      <c r="F703" s="599" t="s">
        <v>270</v>
      </c>
      <c r="G703" s="600"/>
      <c r="H703" s="600"/>
      <c r="I703" s="600"/>
      <c r="J703" s="602"/>
      <c r="K703" s="599" t="s">
        <v>270</v>
      </c>
      <c r="L703" s="600"/>
      <c r="M703" s="601"/>
    </row>
    <row r="704" spans="1:13" ht="24.95" customHeight="1" x14ac:dyDescent="0.3">
      <c r="A704" s="608" t="s">
        <v>255</v>
      </c>
      <c r="B704" s="606"/>
      <c r="C704" s="606"/>
      <c r="D704" s="606"/>
      <c r="E704" s="606"/>
      <c r="F704" s="606"/>
      <c r="G704" s="606"/>
      <c r="H704" s="606"/>
      <c r="I704" s="606"/>
      <c r="J704" s="606"/>
      <c r="K704" s="606"/>
      <c r="L704" s="606"/>
      <c r="M704" s="607"/>
    </row>
    <row r="705" spans="1:13" ht="24.95" customHeight="1" x14ac:dyDescent="0.3">
      <c r="A705" s="608" t="s">
        <v>252</v>
      </c>
      <c r="B705" s="606"/>
      <c r="C705" s="606"/>
      <c r="D705" s="606"/>
      <c r="E705" s="598"/>
      <c r="F705" s="597" t="s">
        <v>253</v>
      </c>
      <c r="G705" s="606"/>
      <c r="H705" s="606"/>
      <c r="I705" s="606"/>
      <c r="J705" s="598"/>
      <c r="K705" s="597" t="s">
        <v>466</v>
      </c>
      <c r="L705" s="606"/>
      <c r="M705" s="607"/>
    </row>
    <row r="706" spans="1:13" ht="24.95" customHeight="1" x14ac:dyDescent="0.3">
      <c r="A706" s="603" t="s">
        <v>256</v>
      </c>
      <c r="B706" s="604"/>
      <c r="C706" s="604"/>
      <c r="D706" s="604"/>
      <c r="E706" s="605"/>
      <c r="F706" s="599" t="s">
        <v>275</v>
      </c>
      <c r="G706" s="600"/>
      <c r="H706" s="600"/>
      <c r="I706" s="600"/>
      <c r="J706" s="602"/>
      <c r="K706" s="599" t="s">
        <v>275</v>
      </c>
      <c r="L706" s="600"/>
      <c r="M706" s="601"/>
    </row>
    <row r="707" spans="1:13" ht="24.95" customHeight="1" x14ac:dyDescent="0.3">
      <c r="A707" s="603" t="s">
        <v>257</v>
      </c>
      <c r="B707" s="604"/>
      <c r="C707" s="604"/>
      <c r="D707" s="604"/>
      <c r="E707" s="605"/>
      <c r="F707" s="599" t="s">
        <v>270</v>
      </c>
      <c r="G707" s="600"/>
      <c r="H707" s="600"/>
      <c r="I707" s="600"/>
      <c r="J707" s="602"/>
      <c r="K707" s="599" t="s">
        <v>270</v>
      </c>
      <c r="L707" s="600"/>
      <c r="M707" s="601"/>
    </row>
    <row r="708" spans="1:13" ht="24.95" customHeight="1" x14ac:dyDescent="0.3">
      <c r="A708" s="643" t="s">
        <v>478</v>
      </c>
      <c r="B708" s="644"/>
      <c r="C708" s="644"/>
      <c r="D708" s="644"/>
      <c r="E708" s="645"/>
      <c r="F708" s="599" t="s">
        <v>270</v>
      </c>
      <c r="G708" s="600"/>
      <c r="H708" s="600"/>
      <c r="I708" s="600"/>
      <c r="J708" s="602"/>
      <c r="K708" s="599" t="s">
        <v>270</v>
      </c>
      <c r="L708" s="600"/>
      <c r="M708" s="601"/>
    </row>
    <row r="709" spans="1:13" ht="24.95" customHeight="1" x14ac:dyDescent="0.3">
      <c r="A709" s="643" t="s">
        <v>259</v>
      </c>
      <c r="B709" s="644"/>
      <c r="C709" s="644"/>
      <c r="D709" s="644"/>
      <c r="E709" s="645"/>
      <c r="F709" s="599" t="s">
        <v>275</v>
      </c>
      <c r="G709" s="600"/>
      <c r="H709" s="600"/>
      <c r="I709" s="600"/>
      <c r="J709" s="602"/>
      <c r="K709" s="599" t="s">
        <v>275</v>
      </c>
      <c r="L709" s="600"/>
      <c r="M709" s="601"/>
    </row>
    <row r="710" spans="1:13" ht="24.95" customHeight="1" x14ac:dyDescent="0.3">
      <c r="A710" s="608" t="s">
        <v>260</v>
      </c>
      <c r="B710" s="606"/>
      <c r="C710" s="606"/>
      <c r="D710" s="606"/>
      <c r="E710" s="606"/>
      <c r="F710" s="606"/>
      <c r="G710" s="606"/>
      <c r="H710" s="606"/>
      <c r="I710" s="606"/>
      <c r="J710" s="606"/>
      <c r="K710" s="606"/>
      <c r="L710" s="606"/>
      <c r="M710" s="607"/>
    </row>
    <row r="711" spans="1:13" ht="24.95" customHeight="1" x14ac:dyDescent="0.3">
      <c r="A711" s="608" t="s">
        <v>252</v>
      </c>
      <c r="B711" s="606"/>
      <c r="C711" s="606"/>
      <c r="D711" s="606"/>
      <c r="E711" s="598"/>
      <c r="F711" s="597" t="s">
        <v>253</v>
      </c>
      <c r="G711" s="606"/>
      <c r="H711" s="606"/>
      <c r="I711" s="606"/>
      <c r="J711" s="598"/>
      <c r="K711" s="597" t="s">
        <v>466</v>
      </c>
      <c r="L711" s="606"/>
      <c r="M711" s="607"/>
    </row>
    <row r="712" spans="1:13" ht="24.95" customHeight="1" x14ac:dyDescent="0.3">
      <c r="A712" s="643" t="s">
        <v>261</v>
      </c>
      <c r="B712" s="644"/>
      <c r="C712" s="644"/>
      <c r="D712" s="644"/>
      <c r="E712" s="644"/>
      <c r="F712" s="645"/>
      <c r="G712" s="599" t="s">
        <v>498</v>
      </c>
      <c r="H712" s="600"/>
      <c r="I712" s="600"/>
      <c r="J712" s="600"/>
      <c r="K712" s="600"/>
      <c r="L712" s="600"/>
      <c r="M712" s="601"/>
    </row>
    <row r="713" spans="1:13" ht="24.95" customHeight="1" x14ac:dyDescent="0.3">
      <c r="A713" s="332" t="s">
        <v>467</v>
      </c>
      <c r="B713" s="599" t="s">
        <v>247</v>
      </c>
      <c r="C713" s="600"/>
      <c r="D713" s="600"/>
      <c r="E713" s="600"/>
      <c r="F713" s="600"/>
      <c r="G713" s="600"/>
      <c r="H713" s="600"/>
      <c r="I713" s="600"/>
      <c r="J713" s="600"/>
      <c r="K713" s="600"/>
      <c r="L713" s="600"/>
      <c r="M713" s="601"/>
    </row>
    <row r="714" spans="1:13" ht="24.95" customHeight="1" x14ac:dyDescent="0.3">
      <c r="A714" s="332" t="s">
        <v>48</v>
      </c>
      <c r="B714" s="599" t="s">
        <v>470</v>
      </c>
      <c r="C714" s="600"/>
      <c r="D714" s="600"/>
      <c r="E714" s="600"/>
      <c r="F714" s="600"/>
      <c r="G714" s="600"/>
      <c r="H714" s="600"/>
      <c r="I714" s="600"/>
      <c r="J714" s="600"/>
      <c r="K714" s="600"/>
      <c r="L714" s="600"/>
      <c r="M714" s="601"/>
    </row>
    <row r="715" spans="1:13" ht="24.95" customHeight="1" x14ac:dyDescent="0.3">
      <c r="A715" s="655" t="s">
        <v>468</v>
      </c>
      <c r="B715" s="621"/>
      <c r="C715" s="622"/>
      <c r="D715" s="662" t="s">
        <v>471</v>
      </c>
      <c r="E715" s="663"/>
      <c r="F715" s="663"/>
      <c r="G715" s="663"/>
      <c r="H715" s="663"/>
      <c r="I715" s="664"/>
      <c r="J715" s="671" t="s">
        <v>469</v>
      </c>
      <c r="K715" s="621"/>
      <c r="L715" s="621"/>
      <c r="M715" s="672"/>
    </row>
    <row r="716" spans="1:13" ht="24.95" customHeight="1" x14ac:dyDescent="0.3">
      <c r="A716" s="656"/>
      <c r="B716" s="657"/>
      <c r="C716" s="658"/>
      <c r="D716" s="665"/>
      <c r="E716" s="666"/>
      <c r="F716" s="666"/>
      <c r="G716" s="666"/>
      <c r="H716" s="666"/>
      <c r="I716" s="667"/>
      <c r="J716" s="673"/>
      <c r="K716" s="657"/>
      <c r="L716" s="657"/>
      <c r="M716" s="674"/>
    </row>
    <row r="717" spans="1:13" ht="24.95" customHeight="1" x14ac:dyDescent="0.3">
      <c r="A717" s="656"/>
      <c r="B717" s="657"/>
      <c r="C717" s="658"/>
      <c r="D717" s="665"/>
      <c r="E717" s="666"/>
      <c r="F717" s="666"/>
      <c r="G717" s="666"/>
      <c r="H717" s="666"/>
      <c r="I717" s="667"/>
      <c r="J717" s="673"/>
      <c r="K717" s="657"/>
      <c r="L717" s="657"/>
      <c r="M717" s="674"/>
    </row>
    <row r="718" spans="1:13" ht="24.95" customHeight="1" x14ac:dyDescent="0.3">
      <c r="A718" s="659"/>
      <c r="B718" s="660"/>
      <c r="C718" s="661"/>
      <c r="D718" s="668"/>
      <c r="E718" s="669"/>
      <c r="F718" s="669"/>
      <c r="G718" s="669"/>
      <c r="H718" s="669"/>
      <c r="I718" s="670"/>
      <c r="J718" s="675"/>
      <c r="K718" s="660"/>
      <c r="L718" s="660"/>
      <c r="M718" s="676"/>
    </row>
    <row r="719" spans="1:13" ht="24.95" customHeight="1" x14ac:dyDescent="0.3">
      <c r="A719" s="608" t="s">
        <v>262</v>
      </c>
      <c r="B719" s="606"/>
      <c r="C719" s="606"/>
      <c r="D719" s="606"/>
      <c r="E719" s="606"/>
      <c r="F719" s="606"/>
      <c r="G719" s="598"/>
      <c r="H719" s="597" t="s">
        <v>263</v>
      </c>
      <c r="I719" s="606"/>
      <c r="J719" s="606"/>
      <c r="K719" s="606"/>
      <c r="L719" s="606"/>
      <c r="M719" s="607"/>
    </row>
    <row r="720" spans="1:13" ht="24.95" customHeight="1" x14ac:dyDescent="0.3">
      <c r="A720" s="351" t="s">
        <v>264</v>
      </c>
      <c r="B720" s="597" t="s">
        <v>11</v>
      </c>
      <c r="C720" s="598"/>
      <c r="D720" s="347" t="s">
        <v>264</v>
      </c>
      <c r="E720" s="346"/>
      <c r="F720" s="597" t="s">
        <v>11</v>
      </c>
      <c r="G720" s="598"/>
      <c r="H720" s="352"/>
      <c r="I720" s="352"/>
      <c r="J720" s="353" t="s">
        <v>265</v>
      </c>
      <c r="K720" s="352"/>
      <c r="L720" s="352" t="s">
        <v>11</v>
      </c>
      <c r="M720" s="354"/>
    </row>
    <row r="721" spans="1:13" ht="24.95" customHeight="1" x14ac:dyDescent="0.3">
      <c r="A721" s="351" t="s">
        <v>266</v>
      </c>
      <c r="B721" s="597" t="s">
        <v>267</v>
      </c>
      <c r="C721" s="598"/>
      <c r="D721" s="597" t="s">
        <v>268</v>
      </c>
      <c r="E721" s="598"/>
      <c r="F721" s="597" t="s">
        <v>269</v>
      </c>
      <c r="G721" s="598"/>
      <c r="H721" s="352"/>
      <c r="I721" s="352"/>
      <c r="J721" s="597">
        <v>3</v>
      </c>
      <c r="K721" s="598"/>
      <c r="L721" s="346" t="s">
        <v>270</v>
      </c>
      <c r="M721" s="354"/>
    </row>
    <row r="722" spans="1:13" ht="24.95" customHeight="1" x14ac:dyDescent="0.3">
      <c r="A722" s="351" t="s">
        <v>271</v>
      </c>
      <c r="B722" s="597" t="s">
        <v>272</v>
      </c>
      <c r="C722" s="598"/>
      <c r="D722" s="597" t="s">
        <v>273</v>
      </c>
      <c r="E722" s="598"/>
      <c r="F722" s="597" t="s">
        <v>274</v>
      </c>
      <c r="G722" s="598"/>
      <c r="H722" s="352"/>
      <c r="I722" s="352"/>
      <c r="J722" s="597">
        <v>2</v>
      </c>
      <c r="K722" s="598"/>
      <c r="L722" s="346" t="s">
        <v>275</v>
      </c>
      <c r="M722" s="354"/>
    </row>
    <row r="723" spans="1:13" ht="24.95" customHeight="1" x14ac:dyDescent="0.3">
      <c r="A723" s="351" t="s">
        <v>276</v>
      </c>
      <c r="B723" s="597" t="s">
        <v>277</v>
      </c>
      <c r="C723" s="598"/>
      <c r="D723" s="597" t="s">
        <v>278</v>
      </c>
      <c r="E723" s="598"/>
      <c r="F723" s="597" t="s">
        <v>279</v>
      </c>
      <c r="G723" s="598"/>
      <c r="H723" s="352"/>
      <c r="I723" s="352"/>
      <c r="J723" s="597">
        <v>1</v>
      </c>
      <c r="K723" s="598"/>
      <c r="L723" s="346" t="s">
        <v>280</v>
      </c>
      <c r="M723" s="354"/>
    </row>
    <row r="724" spans="1:13" ht="24.95" customHeight="1" thickBot="1" x14ac:dyDescent="0.35">
      <c r="A724" s="355" t="s">
        <v>281</v>
      </c>
      <c r="B724" s="677" t="s">
        <v>282</v>
      </c>
      <c r="C724" s="678"/>
      <c r="D724" s="679" t="s">
        <v>283</v>
      </c>
      <c r="E724" s="680"/>
      <c r="F724" s="679" t="s">
        <v>284</v>
      </c>
      <c r="G724" s="680"/>
      <c r="H724" s="356"/>
      <c r="I724" s="356"/>
      <c r="J724" s="356"/>
      <c r="K724" s="356"/>
      <c r="L724" s="356"/>
      <c r="M724" s="357"/>
    </row>
    <row r="725" spans="1:13" ht="21" thickBot="1" x14ac:dyDescent="0.35"/>
    <row r="726" spans="1:13" ht="24.95" customHeight="1" x14ac:dyDescent="0.3">
      <c r="A726" s="321"/>
      <c r="B726" s="619" t="s">
        <v>429</v>
      </c>
      <c r="C726" s="619"/>
      <c r="D726" s="619"/>
      <c r="E726" s="619"/>
      <c r="F726" s="619"/>
      <c r="G726" s="619"/>
      <c r="H726" s="619"/>
      <c r="I726" s="623"/>
      <c r="J726" s="618" t="s">
        <v>430</v>
      </c>
      <c r="K726" s="619"/>
      <c r="L726" s="619"/>
      <c r="M726" s="620"/>
    </row>
    <row r="727" spans="1:13" ht="24.95" customHeight="1" x14ac:dyDescent="0.3">
      <c r="A727" s="608" t="s">
        <v>431</v>
      </c>
      <c r="B727" s="606"/>
      <c r="C727" s="606"/>
      <c r="D727" s="606"/>
      <c r="E727" s="606"/>
      <c r="F727" s="606"/>
      <c r="G727" s="606"/>
      <c r="H727" s="606"/>
      <c r="I727" s="606"/>
      <c r="J727" s="606"/>
      <c r="K727" s="606"/>
      <c r="L727" s="606"/>
      <c r="M727" s="607"/>
    </row>
    <row r="728" spans="1:13" ht="24.95" customHeight="1" x14ac:dyDescent="0.3">
      <c r="A728" s="323"/>
      <c r="B728" s="606" t="s">
        <v>432</v>
      </c>
      <c r="C728" s="606"/>
      <c r="D728" s="606"/>
      <c r="E728" s="598"/>
      <c r="F728" s="324" t="s">
        <v>433</v>
      </c>
      <c r="G728" s="324"/>
      <c r="H728" s="597" t="s">
        <v>434</v>
      </c>
      <c r="I728" s="606"/>
      <c r="J728" s="598"/>
      <c r="K728" s="319" t="s">
        <v>435</v>
      </c>
      <c r="L728" s="325"/>
      <c r="M728" s="326"/>
    </row>
    <row r="729" spans="1:13" ht="24.95" customHeight="1" x14ac:dyDescent="0.3">
      <c r="A729" s="608" t="s">
        <v>477</v>
      </c>
      <c r="B729" s="606"/>
      <c r="C729" s="606"/>
      <c r="D729" s="606"/>
      <c r="E729" s="606"/>
      <c r="F729" s="606"/>
      <c r="G729" s="606"/>
      <c r="H729" s="606"/>
      <c r="I729" s="606"/>
      <c r="J729" s="606"/>
      <c r="K729" s="606"/>
      <c r="L729" s="606"/>
      <c r="M729" s="607"/>
    </row>
    <row r="730" spans="1:13" ht="24.95" customHeight="1" x14ac:dyDescent="0.3">
      <c r="A730" s="608" t="s">
        <v>436</v>
      </c>
      <c r="B730" s="606"/>
      <c r="C730" s="606"/>
      <c r="D730" s="606"/>
      <c r="E730" s="606"/>
      <c r="F730" s="606"/>
      <c r="G730" s="606"/>
      <c r="H730" s="606"/>
      <c r="I730" s="606"/>
      <c r="J730" s="606"/>
      <c r="K730" s="606"/>
      <c r="L730" s="606"/>
      <c r="M730" s="607"/>
    </row>
    <row r="731" spans="1:13" ht="24.95" customHeight="1" x14ac:dyDescent="0.3">
      <c r="A731" s="603" t="s">
        <v>437</v>
      </c>
      <c r="B731" s="605"/>
      <c r="C731" s="631" t="s">
        <v>167</v>
      </c>
      <c r="D731" s="629"/>
      <c r="E731" s="629"/>
      <c r="F731" s="629"/>
      <c r="G731" s="630"/>
      <c r="H731" s="327" t="s">
        <v>438</v>
      </c>
      <c r="I731" s="328"/>
      <c r="J731" s="631">
        <v>16</v>
      </c>
      <c r="K731" s="629"/>
      <c r="L731" s="629"/>
      <c r="M731" s="648"/>
    </row>
    <row r="732" spans="1:13" ht="24.95" customHeight="1" x14ac:dyDescent="0.3">
      <c r="A732" s="603" t="s">
        <v>439</v>
      </c>
      <c r="B732" s="605"/>
      <c r="C732" s="631" t="s">
        <v>472</v>
      </c>
      <c r="D732" s="629"/>
      <c r="E732" s="629"/>
      <c r="F732" s="629"/>
      <c r="G732" s="630"/>
      <c r="H732" s="327" t="s">
        <v>440</v>
      </c>
      <c r="I732" s="328"/>
      <c r="J732" s="631">
        <v>1218</v>
      </c>
      <c r="K732" s="629"/>
      <c r="L732" s="629"/>
      <c r="M732" s="648"/>
    </row>
    <row r="733" spans="1:13" ht="24.95" customHeight="1" x14ac:dyDescent="0.3">
      <c r="A733" s="603" t="s">
        <v>441</v>
      </c>
      <c r="B733" s="605"/>
      <c r="C733" s="628">
        <v>42082</v>
      </c>
      <c r="D733" s="646"/>
      <c r="E733" s="646"/>
      <c r="F733" s="646"/>
      <c r="G733" s="647"/>
      <c r="H733" s="327" t="s">
        <v>442</v>
      </c>
      <c r="I733" s="328"/>
      <c r="J733" s="631">
        <v>9419244447</v>
      </c>
      <c r="K733" s="629"/>
      <c r="L733" s="629"/>
      <c r="M733" s="648"/>
    </row>
    <row r="734" spans="1:13" ht="24.95" customHeight="1" x14ac:dyDescent="0.3">
      <c r="A734" s="603" t="s">
        <v>443</v>
      </c>
      <c r="B734" s="605"/>
      <c r="C734" s="631" t="s">
        <v>475</v>
      </c>
      <c r="D734" s="629"/>
      <c r="E734" s="629"/>
      <c r="F734" s="629"/>
      <c r="G734" s="648"/>
      <c r="H734" s="643" t="s">
        <v>36</v>
      </c>
      <c r="I734" s="645"/>
      <c r="J734" s="631" t="s">
        <v>476</v>
      </c>
      <c r="K734" s="629"/>
      <c r="L734" s="629"/>
      <c r="M734" s="648"/>
    </row>
    <row r="735" spans="1:13" ht="24.95" customHeight="1" x14ac:dyDescent="0.3">
      <c r="A735" s="608" t="s">
        <v>444</v>
      </c>
      <c r="B735" s="606"/>
      <c r="C735" s="606"/>
      <c r="D735" s="606"/>
      <c r="E735" s="606"/>
      <c r="F735" s="606"/>
      <c r="G735" s="606"/>
      <c r="H735" s="606"/>
      <c r="I735" s="606"/>
      <c r="J735" s="606"/>
      <c r="K735" s="606"/>
      <c r="L735" s="606"/>
      <c r="M735" s="607"/>
    </row>
    <row r="736" spans="1:13" ht="24.95" customHeight="1" x14ac:dyDescent="0.3">
      <c r="A736" s="653" t="s">
        <v>445</v>
      </c>
      <c r="B736" s="597" t="s">
        <v>446</v>
      </c>
      <c r="C736" s="606"/>
      <c r="D736" s="606"/>
      <c r="E736" s="606"/>
      <c r="F736" s="606"/>
      <c r="G736" s="598"/>
      <c r="H736" s="597" t="s">
        <v>447</v>
      </c>
      <c r="I736" s="606"/>
      <c r="J736" s="606"/>
      <c r="K736" s="606"/>
      <c r="L736" s="606"/>
      <c r="M736" s="607"/>
    </row>
    <row r="737" spans="1:13" ht="48.75" customHeight="1" x14ac:dyDescent="0.3">
      <c r="A737" s="654"/>
      <c r="B737" s="329" t="s">
        <v>448</v>
      </c>
      <c r="C737" s="329" t="s">
        <v>449</v>
      </c>
      <c r="D737" s="329" t="s">
        <v>450</v>
      </c>
      <c r="E737" s="329" t="s">
        <v>451</v>
      </c>
      <c r="F737" s="329">
        <v>100</v>
      </c>
      <c r="G737" s="330" t="s">
        <v>29</v>
      </c>
      <c r="H737" s="329" t="s">
        <v>452</v>
      </c>
      <c r="I737" s="329" t="s">
        <v>449</v>
      </c>
      <c r="J737" s="329" t="s">
        <v>450</v>
      </c>
      <c r="K737" s="329" t="s">
        <v>453</v>
      </c>
      <c r="L737" s="329">
        <v>100</v>
      </c>
      <c r="M737" s="331" t="s">
        <v>29</v>
      </c>
    </row>
    <row r="738" spans="1:13" ht="24.95" customHeight="1" x14ac:dyDescent="0.3">
      <c r="A738" s="332" t="s">
        <v>5</v>
      </c>
      <c r="B738" s="361">
        <v>8.5</v>
      </c>
      <c r="C738" s="362" t="s">
        <v>286</v>
      </c>
      <c r="D738" s="362" t="s">
        <v>286</v>
      </c>
      <c r="E738" s="361">
        <v>38</v>
      </c>
      <c r="F738" s="363">
        <f t="shared" ref="F738:F741" si="78">B738+C738+D738+E738</f>
        <v>56.5</v>
      </c>
      <c r="G738" s="364" t="str">
        <f t="shared" ref="G738:G741" si="79">IF(F738&gt;=91,"A1",IF(F738&gt;=81,"A2",IF(F738&gt;=71,"B1",IF(F738&gt;=61,"B2",IF(F738&gt;=51,"C1",IF(F738&gt;=41,"C2",IF(F738&gt;=33,"D","E")))))))</f>
        <v>C1</v>
      </c>
      <c r="H738" s="336">
        <v>6.75</v>
      </c>
      <c r="I738" s="362" t="s">
        <v>286</v>
      </c>
      <c r="J738" s="362" t="s">
        <v>286</v>
      </c>
      <c r="K738" s="337">
        <v>59</v>
      </c>
      <c r="L738" s="363">
        <f t="shared" ref="L738:L741" si="80">H738+I738+J738+K738</f>
        <v>75.75</v>
      </c>
      <c r="M738" s="365" t="str">
        <f t="shared" ref="M738:M741" si="81">IF(L738&gt;=91,"A1",IF(L738&gt;=81,"A2",IF(L738&gt;=71,"B1",IF(L738&gt;=61,"B2",IF(L738&gt;=51,"C1",IF(L738&gt;=41,"C2",IF(L738&gt;=33,"D","E")))))))</f>
        <v>B1</v>
      </c>
    </row>
    <row r="739" spans="1:13" ht="24.95" customHeight="1" x14ac:dyDescent="0.3">
      <c r="A739" s="332" t="s">
        <v>6</v>
      </c>
      <c r="B739" s="361">
        <v>8.75</v>
      </c>
      <c r="C739" s="362" t="s">
        <v>286</v>
      </c>
      <c r="D739" s="362" t="s">
        <v>286</v>
      </c>
      <c r="E739" s="361">
        <v>38</v>
      </c>
      <c r="F739" s="363">
        <f t="shared" si="78"/>
        <v>56.75</v>
      </c>
      <c r="G739" s="364" t="str">
        <f t="shared" si="79"/>
        <v>C1</v>
      </c>
      <c r="H739" s="374">
        <v>8.5</v>
      </c>
      <c r="I739" s="362" t="s">
        <v>286</v>
      </c>
      <c r="J739" s="362" t="s">
        <v>286</v>
      </c>
      <c r="K739" s="337">
        <v>54.5</v>
      </c>
      <c r="L739" s="363">
        <f t="shared" si="80"/>
        <v>73</v>
      </c>
      <c r="M739" s="365" t="str">
        <f t="shared" si="81"/>
        <v>B1</v>
      </c>
    </row>
    <row r="740" spans="1:13" ht="24.95" customHeight="1" x14ac:dyDescent="0.3">
      <c r="A740" s="332" t="s">
        <v>454</v>
      </c>
      <c r="B740" s="361">
        <v>5.25</v>
      </c>
      <c r="C740" s="366" t="s">
        <v>286</v>
      </c>
      <c r="D740" s="366" t="s">
        <v>286</v>
      </c>
      <c r="E740" s="361">
        <v>56.5</v>
      </c>
      <c r="F740" s="363">
        <f t="shared" si="78"/>
        <v>71.75</v>
      </c>
      <c r="G740" s="368" t="str">
        <f t="shared" si="79"/>
        <v>B1</v>
      </c>
      <c r="H740" s="341">
        <v>7.25</v>
      </c>
      <c r="I740" s="366" t="s">
        <v>286</v>
      </c>
      <c r="J740" s="366" t="s">
        <v>288</v>
      </c>
      <c r="K740" s="337">
        <v>48</v>
      </c>
      <c r="L740" s="363">
        <f t="shared" si="80"/>
        <v>64.75</v>
      </c>
      <c r="M740" s="367" t="str">
        <f t="shared" si="81"/>
        <v>B2</v>
      </c>
    </row>
    <row r="741" spans="1:13" ht="24.95" customHeight="1" x14ac:dyDescent="0.3">
      <c r="A741" s="332" t="s">
        <v>8</v>
      </c>
      <c r="B741" s="364">
        <v>7</v>
      </c>
      <c r="C741" s="366" t="s">
        <v>287</v>
      </c>
      <c r="D741" s="366" t="s">
        <v>287</v>
      </c>
      <c r="E741" s="364">
        <v>50.5</v>
      </c>
      <c r="F741" s="363">
        <f t="shared" si="78"/>
        <v>65.5</v>
      </c>
      <c r="G741" s="364" t="str">
        <f t="shared" si="79"/>
        <v>B2</v>
      </c>
      <c r="H741" s="336">
        <v>9.75</v>
      </c>
      <c r="I741" s="366" t="s">
        <v>287</v>
      </c>
      <c r="J741" s="366" t="s">
        <v>287</v>
      </c>
      <c r="K741" s="337">
        <v>64.5</v>
      </c>
      <c r="L741" s="363">
        <f t="shared" si="80"/>
        <v>82.25</v>
      </c>
      <c r="M741" s="369" t="str">
        <f t="shared" si="81"/>
        <v>A2</v>
      </c>
    </row>
    <row r="742" spans="1:13" ht="24.95" customHeight="1" x14ac:dyDescent="0.3">
      <c r="A742" s="332" t="s">
        <v>481</v>
      </c>
      <c r="B742" s="341"/>
      <c r="C742" s="341"/>
      <c r="D742" s="341"/>
      <c r="E742" s="343">
        <v>33.5</v>
      </c>
      <c r="F742" s="370"/>
      <c r="G742" s="341"/>
      <c r="H742" s="341"/>
      <c r="I742" s="341"/>
      <c r="J742" s="341"/>
      <c r="K742" s="341">
        <v>29.5</v>
      </c>
      <c r="L742" s="341"/>
      <c r="M742" s="365"/>
    </row>
    <row r="743" spans="1:13" ht="24.95" customHeight="1" x14ac:dyDescent="0.3">
      <c r="A743" s="332" t="s">
        <v>482</v>
      </c>
      <c r="B743" s="341"/>
      <c r="C743" s="341"/>
      <c r="D743" s="341"/>
      <c r="E743" s="343">
        <v>41</v>
      </c>
      <c r="F743" s="341"/>
      <c r="G743" s="341"/>
      <c r="H743" s="341"/>
      <c r="I743" s="341"/>
      <c r="J743" s="341"/>
      <c r="K743" s="343">
        <v>30.5</v>
      </c>
      <c r="L743" s="341"/>
      <c r="M743" s="365"/>
    </row>
    <row r="744" spans="1:13" ht="24.95" customHeight="1" x14ac:dyDescent="0.3">
      <c r="A744" s="332" t="s">
        <v>483</v>
      </c>
      <c r="B744" s="341"/>
      <c r="C744" s="341"/>
      <c r="D744" s="341"/>
      <c r="E744" s="341">
        <v>40</v>
      </c>
      <c r="F744" s="341"/>
      <c r="G744" s="341"/>
      <c r="H744" s="341"/>
      <c r="I744" s="341"/>
      <c r="J744" s="341"/>
      <c r="K744" s="341">
        <v>24.5</v>
      </c>
      <c r="L744" s="341"/>
      <c r="M744" s="365"/>
    </row>
    <row r="745" spans="1:13" ht="45.75" customHeight="1" x14ac:dyDescent="0.3">
      <c r="A745" s="332" t="s">
        <v>455</v>
      </c>
      <c r="B745" s="325"/>
      <c r="C745" s="344" t="s">
        <v>456</v>
      </c>
      <c r="D745" s="345">
        <f>(F738+F739+F740+F741+E742)</f>
        <v>284</v>
      </c>
      <c r="E745" s="346"/>
      <c r="F745" s="344" t="s">
        <v>457</v>
      </c>
      <c r="G745" s="346">
        <f>(D745/450)*100</f>
        <v>63.111111111111107</v>
      </c>
      <c r="H745" s="346"/>
      <c r="I745" s="347"/>
      <c r="J745" s="609" t="s">
        <v>458</v>
      </c>
      <c r="K745" s="610"/>
      <c r="L745" s="341" t="str">
        <f>IF(G745&gt;=91,"A1",IF(G745&gt;=81,"A2",IF(G745&gt;=71,"B1",IF(G745&gt;=61,"B2",IF(G745&gt;=51,"C1",IF(G745&gt;=41,"C2",IF(G745&gt;=33,"D","E")))))))</f>
        <v>B2</v>
      </c>
      <c r="M745" s="365" t="str">
        <f t="shared" ref="M745:M747" si="82">IF(K745&gt;=91,"A1",IF(K745&gt;=81,"A2",IF(K745&gt;=71,"B1",IF(K745&gt;=61,"B2",IF(K745&gt;=51,"C1",IF(K745&gt;=41,"C2",IF(K745&gt;=33,"D","E")))))))</f>
        <v>E</v>
      </c>
    </row>
    <row r="746" spans="1:13" ht="45.75" customHeight="1" x14ac:dyDescent="0.3">
      <c r="A746" s="348" t="s">
        <v>459</v>
      </c>
      <c r="B746" s="325"/>
      <c r="C746" s="344" t="s">
        <v>460</v>
      </c>
      <c r="D746" s="345">
        <f>(L738+L739+L740+L741+K742)</f>
        <v>325.25</v>
      </c>
      <c r="E746" s="346"/>
      <c r="F746" s="344" t="s">
        <v>461</v>
      </c>
      <c r="G746" s="346">
        <f>D746/450*100</f>
        <v>72.277777777777771</v>
      </c>
      <c r="H746" s="346"/>
      <c r="I746" s="347"/>
      <c r="J746" s="609" t="s">
        <v>462</v>
      </c>
      <c r="K746" s="610"/>
      <c r="L746" s="599" t="str">
        <f>IF(G746&gt;=91,"A1",IF(G746&gt;=81,"A2",IF(G746&gt;=71,"B1",IF(G746&gt;=61,"B2",IF(G746&gt;=51,"C1",IF(G746&gt;=41,"C2",IF(G746&gt;=33,"D","E")))))))</f>
        <v>B1</v>
      </c>
      <c r="M746" s="601" t="str">
        <f t="shared" si="82"/>
        <v>E</v>
      </c>
    </row>
    <row r="747" spans="1:13" ht="51" customHeight="1" x14ac:dyDescent="0.3">
      <c r="A747" s="349" t="s">
        <v>463</v>
      </c>
      <c r="B747" s="350"/>
      <c r="C747" s="350">
        <f>(D745+D746)</f>
        <v>609.25</v>
      </c>
      <c r="D747" s="650"/>
      <c r="E747" s="651"/>
      <c r="F747" s="350" t="s">
        <v>464</v>
      </c>
      <c r="G747" s="350"/>
      <c r="H747" s="350"/>
      <c r="I747" s="320">
        <f>(C747/900)*100</f>
        <v>67.694444444444443</v>
      </c>
      <c r="J747" s="350" t="s">
        <v>465</v>
      </c>
      <c r="K747" s="350"/>
      <c r="L747" s="350" t="str">
        <f>IF(I747&gt;=91,"A1",IF(I747&gt;=81,"A2",IF(I747&gt;=71,"B1",IF(I747&gt;=61,"B2",IF(I747&gt;=51,"C1",IF(I747&gt;=41,"C2",IF(I747&gt;=33,"D","E")))))))</f>
        <v>B2</v>
      </c>
      <c r="M747" s="371" t="str">
        <f t="shared" si="82"/>
        <v>E</v>
      </c>
    </row>
    <row r="748" spans="1:13" ht="24.95" customHeight="1" x14ac:dyDescent="0.3">
      <c r="A748" s="649" t="s">
        <v>250</v>
      </c>
      <c r="B748" s="629"/>
      <c r="C748" s="629"/>
      <c r="D748" s="629"/>
      <c r="E748" s="629"/>
      <c r="F748" s="629"/>
      <c r="G748" s="629"/>
      <c r="H748" s="629"/>
      <c r="I748" s="629"/>
      <c r="J748" s="629"/>
      <c r="K748" s="629"/>
      <c r="L748" s="629"/>
      <c r="M748" s="648"/>
    </row>
    <row r="749" spans="1:13" ht="24.95" customHeight="1" x14ac:dyDescent="0.3">
      <c r="A749" s="608" t="s">
        <v>251</v>
      </c>
      <c r="B749" s="606"/>
      <c r="C749" s="606"/>
      <c r="D749" s="606"/>
      <c r="E749" s="606"/>
      <c r="F749" s="606"/>
      <c r="G749" s="606"/>
      <c r="H749" s="606"/>
      <c r="I749" s="606"/>
      <c r="J749" s="606"/>
      <c r="K749" s="606"/>
      <c r="L749" s="606"/>
      <c r="M749" s="607"/>
    </row>
    <row r="750" spans="1:13" ht="24.95" customHeight="1" x14ac:dyDescent="0.3">
      <c r="A750" s="608" t="s">
        <v>252</v>
      </c>
      <c r="B750" s="606"/>
      <c r="C750" s="606"/>
      <c r="D750" s="606"/>
      <c r="E750" s="598"/>
      <c r="F750" s="597" t="s">
        <v>253</v>
      </c>
      <c r="G750" s="606"/>
      <c r="H750" s="606"/>
      <c r="I750" s="606"/>
      <c r="J750" s="598"/>
      <c r="K750" s="597" t="s">
        <v>466</v>
      </c>
      <c r="L750" s="606"/>
      <c r="M750" s="607"/>
    </row>
    <row r="751" spans="1:13" ht="24.95" customHeight="1" x14ac:dyDescent="0.3">
      <c r="A751" s="643" t="s">
        <v>254</v>
      </c>
      <c r="B751" s="644"/>
      <c r="C751" s="644"/>
      <c r="D751" s="644"/>
      <c r="E751" s="645"/>
      <c r="F751" s="599" t="s">
        <v>270</v>
      </c>
      <c r="G751" s="600"/>
      <c r="H751" s="600"/>
      <c r="I751" s="600"/>
      <c r="J751" s="602"/>
      <c r="K751" s="599" t="s">
        <v>270</v>
      </c>
      <c r="L751" s="600"/>
      <c r="M751" s="601"/>
    </row>
    <row r="752" spans="1:13" ht="24.95" customHeight="1" x14ac:dyDescent="0.3">
      <c r="A752" s="608" t="s">
        <v>255</v>
      </c>
      <c r="B752" s="606"/>
      <c r="C752" s="606"/>
      <c r="D752" s="606"/>
      <c r="E752" s="606"/>
      <c r="F752" s="606"/>
      <c r="G752" s="606"/>
      <c r="H752" s="606"/>
      <c r="I752" s="606"/>
      <c r="J752" s="606"/>
      <c r="K752" s="606"/>
      <c r="L752" s="606"/>
      <c r="M752" s="607"/>
    </row>
    <row r="753" spans="1:13" ht="24.95" customHeight="1" x14ac:dyDescent="0.3">
      <c r="A753" s="608" t="s">
        <v>252</v>
      </c>
      <c r="B753" s="606"/>
      <c r="C753" s="606"/>
      <c r="D753" s="606"/>
      <c r="E753" s="598"/>
      <c r="F753" s="597" t="s">
        <v>253</v>
      </c>
      <c r="G753" s="606"/>
      <c r="H753" s="606"/>
      <c r="I753" s="606"/>
      <c r="J753" s="598"/>
      <c r="K753" s="597" t="s">
        <v>466</v>
      </c>
      <c r="L753" s="606"/>
      <c r="M753" s="607"/>
    </row>
    <row r="754" spans="1:13" ht="24.95" customHeight="1" x14ac:dyDescent="0.3">
      <c r="A754" s="603" t="s">
        <v>256</v>
      </c>
      <c r="B754" s="604"/>
      <c r="C754" s="604"/>
      <c r="D754" s="604"/>
      <c r="E754" s="605"/>
      <c r="F754" s="599" t="s">
        <v>275</v>
      </c>
      <c r="G754" s="600"/>
      <c r="H754" s="600"/>
      <c r="I754" s="600"/>
      <c r="J754" s="602"/>
      <c r="K754" s="599" t="s">
        <v>275</v>
      </c>
      <c r="L754" s="600"/>
      <c r="M754" s="601"/>
    </row>
    <row r="755" spans="1:13" ht="24.95" customHeight="1" x14ac:dyDescent="0.3">
      <c r="A755" s="603" t="s">
        <v>257</v>
      </c>
      <c r="B755" s="604"/>
      <c r="C755" s="604"/>
      <c r="D755" s="604"/>
      <c r="E755" s="605"/>
      <c r="F755" s="599" t="s">
        <v>270</v>
      </c>
      <c r="G755" s="600"/>
      <c r="H755" s="600"/>
      <c r="I755" s="600"/>
      <c r="J755" s="602"/>
      <c r="K755" s="599" t="s">
        <v>270</v>
      </c>
      <c r="L755" s="600"/>
      <c r="M755" s="601"/>
    </row>
    <row r="756" spans="1:13" ht="24.95" customHeight="1" x14ac:dyDescent="0.3">
      <c r="A756" s="643" t="s">
        <v>478</v>
      </c>
      <c r="B756" s="644"/>
      <c r="C756" s="644"/>
      <c r="D756" s="644"/>
      <c r="E756" s="645"/>
      <c r="F756" s="599" t="s">
        <v>275</v>
      </c>
      <c r="G756" s="600"/>
      <c r="H756" s="600"/>
      <c r="I756" s="600"/>
      <c r="J756" s="602"/>
      <c r="K756" s="599" t="s">
        <v>275</v>
      </c>
      <c r="L756" s="600"/>
      <c r="M756" s="601"/>
    </row>
    <row r="757" spans="1:13" ht="24.95" customHeight="1" x14ac:dyDescent="0.3">
      <c r="A757" s="643" t="s">
        <v>259</v>
      </c>
      <c r="B757" s="644"/>
      <c r="C757" s="644"/>
      <c r="D757" s="644"/>
      <c r="E757" s="645"/>
      <c r="F757" s="599" t="s">
        <v>270</v>
      </c>
      <c r="G757" s="600"/>
      <c r="H757" s="600"/>
      <c r="I757" s="600"/>
      <c r="J757" s="602"/>
      <c r="K757" s="599" t="s">
        <v>270</v>
      </c>
      <c r="L757" s="600"/>
      <c r="M757" s="601"/>
    </row>
    <row r="758" spans="1:13" ht="24.95" customHeight="1" x14ac:dyDescent="0.3">
      <c r="A758" s="608" t="s">
        <v>260</v>
      </c>
      <c r="B758" s="606"/>
      <c r="C758" s="606"/>
      <c r="D758" s="606"/>
      <c r="E758" s="606"/>
      <c r="F758" s="606"/>
      <c r="G758" s="606"/>
      <c r="H758" s="606"/>
      <c r="I758" s="606"/>
      <c r="J758" s="606"/>
      <c r="K758" s="606"/>
      <c r="L758" s="606"/>
      <c r="M758" s="607"/>
    </row>
    <row r="759" spans="1:13" ht="24.95" customHeight="1" x14ac:dyDescent="0.3">
      <c r="A759" s="608" t="s">
        <v>252</v>
      </c>
      <c r="B759" s="606"/>
      <c r="C759" s="606"/>
      <c r="D759" s="606"/>
      <c r="E759" s="598"/>
      <c r="F759" s="597" t="s">
        <v>253</v>
      </c>
      <c r="G759" s="606"/>
      <c r="H759" s="606"/>
      <c r="I759" s="606"/>
      <c r="J759" s="598"/>
      <c r="K759" s="597" t="s">
        <v>466</v>
      </c>
      <c r="L759" s="606"/>
      <c r="M759" s="607"/>
    </row>
    <row r="760" spans="1:13" ht="24.95" customHeight="1" x14ac:dyDescent="0.3">
      <c r="A760" s="643" t="s">
        <v>261</v>
      </c>
      <c r="B760" s="644"/>
      <c r="C760" s="644"/>
      <c r="D760" s="644"/>
      <c r="E760" s="644"/>
      <c r="F760" s="645"/>
      <c r="G760" s="599" t="s">
        <v>499</v>
      </c>
      <c r="H760" s="600"/>
      <c r="I760" s="600"/>
      <c r="J760" s="600"/>
      <c r="K760" s="600"/>
      <c r="L760" s="600"/>
      <c r="M760" s="601"/>
    </row>
    <row r="761" spans="1:13" ht="24.95" customHeight="1" x14ac:dyDescent="0.3">
      <c r="A761" s="332" t="s">
        <v>467</v>
      </c>
      <c r="B761" s="599" t="s">
        <v>243</v>
      </c>
      <c r="C761" s="600"/>
      <c r="D761" s="600"/>
      <c r="E761" s="600"/>
      <c r="F761" s="600"/>
      <c r="G761" s="600"/>
      <c r="H761" s="600"/>
      <c r="I761" s="600"/>
      <c r="J761" s="600"/>
      <c r="K761" s="600"/>
      <c r="L761" s="600"/>
      <c r="M761" s="601"/>
    </row>
    <row r="762" spans="1:13" ht="24.95" customHeight="1" x14ac:dyDescent="0.3">
      <c r="A762" s="332" t="s">
        <v>48</v>
      </c>
      <c r="B762" s="599" t="s">
        <v>470</v>
      </c>
      <c r="C762" s="600"/>
      <c r="D762" s="600"/>
      <c r="E762" s="600"/>
      <c r="F762" s="600"/>
      <c r="G762" s="600"/>
      <c r="H762" s="600"/>
      <c r="I762" s="600"/>
      <c r="J762" s="600"/>
      <c r="K762" s="600"/>
      <c r="L762" s="600"/>
      <c r="M762" s="601"/>
    </row>
    <row r="763" spans="1:13" ht="24.95" customHeight="1" x14ac:dyDescent="0.3">
      <c r="A763" s="655" t="s">
        <v>468</v>
      </c>
      <c r="B763" s="621"/>
      <c r="C763" s="622"/>
      <c r="D763" s="662" t="s">
        <v>471</v>
      </c>
      <c r="E763" s="663"/>
      <c r="F763" s="663"/>
      <c r="G763" s="663"/>
      <c r="H763" s="663"/>
      <c r="I763" s="664"/>
      <c r="J763" s="671" t="s">
        <v>469</v>
      </c>
      <c r="K763" s="621"/>
      <c r="L763" s="621"/>
      <c r="M763" s="672"/>
    </row>
    <row r="764" spans="1:13" ht="24.95" customHeight="1" x14ac:dyDescent="0.3">
      <c r="A764" s="656"/>
      <c r="B764" s="657"/>
      <c r="C764" s="658"/>
      <c r="D764" s="665"/>
      <c r="E764" s="666"/>
      <c r="F764" s="666"/>
      <c r="G764" s="666"/>
      <c r="H764" s="666"/>
      <c r="I764" s="667"/>
      <c r="J764" s="673"/>
      <c r="K764" s="657"/>
      <c r="L764" s="657"/>
      <c r="M764" s="674"/>
    </row>
    <row r="765" spans="1:13" ht="24.95" customHeight="1" x14ac:dyDescent="0.3">
      <c r="A765" s="656"/>
      <c r="B765" s="657"/>
      <c r="C765" s="658"/>
      <c r="D765" s="665"/>
      <c r="E765" s="666"/>
      <c r="F765" s="666"/>
      <c r="G765" s="666"/>
      <c r="H765" s="666"/>
      <c r="I765" s="667"/>
      <c r="J765" s="673"/>
      <c r="K765" s="657"/>
      <c r="L765" s="657"/>
      <c r="M765" s="674"/>
    </row>
    <row r="766" spans="1:13" ht="24.95" customHeight="1" x14ac:dyDescent="0.3">
      <c r="A766" s="659"/>
      <c r="B766" s="660"/>
      <c r="C766" s="661"/>
      <c r="D766" s="668"/>
      <c r="E766" s="669"/>
      <c r="F766" s="669"/>
      <c r="G766" s="669"/>
      <c r="H766" s="669"/>
      <c r="I766" s="670"/>
      <c r="J766" s="675"/>
      <c r="K766" s="660"/>
      <c r="L766" s="660"/>
      <c r="M766" s="676"/>
    </row>
    <row r="767" spans="1:13" ht="24.95" customHeight="1" x14ac:dyDescent="0.3">
      <c r="A767" s="608" t="s">
        <v>262</v>
      </c>
      <c r="B767" s="606"/>
      <c r="C767" s="606"/>
      <c r="D767" s="606"/>
      <c r="E767" s="606"/>
      <c r="F767" s="606"/>
      <c r="G767" s="598"/>
      <c r="H767" s="597" t="s">
        <v>263</v>
      </c>
      <c r="I767" s="606"/>
      <c r="J767" s="606"/>
      <c r="K767" s="606"/>
      <c r="L767" s="606"/>
      <c r="M767" s="607"/>
    </row>
    <row r="768" spans="1:13" ht="24.95" customHeight="1" x14ac:dyDescent="0.3">
      <c r="A768" s="351" t="s">
        <v>264</v>
      </c>
      <c r="B768" s="597" t="s">
        <v>11</v>
      </c>
      <c r="C768" s="598"/>
      <c r="D768" s="347" t="s">
        <v>264</v>
      </c>
      <c r="E768" s="346"/>
      <c r="F768" s="597" t="s">
        <v>11</v>
      </c>
      <c r="G768" s="598"/>
      <c r="H768" s="352"/>
      <c r="I768" s="352"/>
      <c r="J768" s="353" t="s">
        <v>265</v>
      </c>
      <c r="K768" s="352"/>
      <c r="L768" s="352" t="s">
        <v>11</v>
      </c>
      <c r="M768" s="354"/>
    </row>
    <row r="769" spans="1:13" ht="24.95" customHeight="1" x14ac:dyDescent="0.3">
      <c r="A769" s="351" t="s">
        <v>266</v>
      </c>
      <c r="B769" s="597" t="s">
        <v>267</v>
      </c>
      <c r="C769" s="598"/>
      <c r="D769" s="597" t="s">
        <v>268</v>
      </c>
      <c r="E769" s="598"/>
      <c r="F769" s="597" t="s">
        <v>269</v>
      </c>
      <c r="G769" s="598"/>
      <c r="H769" s="352"/>
      <c r="I769" s="352"/>
      <c r="J769" s="597">
        <v>3</v>
      </c>
      <c r="K769" s="598"/>
      <c r="L769" s="346" t="s">
        <v>270</v>
      </c>
      <c r="M769" s="354"/>
    </row>
    <row r="770" spans="1:13" ht="24.95" customHeight="1" x14ac:dyDescent="0.3">
      <c r="A770" s="351" t="s">
        <v>271</v>
      </c>
      <c r="B770" s="597" t="s">
        <v>272</v>
      </c>
      <c r="C770" s="598"/>
      <c r="D770" s="597" t="s">
        <v>273</v>
      </c>
      <c r="E770" s="598"/>
      <c r="F770" s="597" t="s">
        <v>274</v>
      </c>
      <c r="G770" s="598"/>
      <c r="H770" s="352"/>
      <c r="I770" s="352"/>
      <c r="J770" s="597">
        <v>2</v>
      </c>
      <c r="K770" s="598"/>
      <c r="L770" s="346" t="s">
        <v>275</v>
      </c>
      <c r="M770" s="354"/>
    </row>
    <row r="771" spans="1:13" ht="24.95" customHeight="1" x14ac:dyDescent="0.3">
      <c r="A771" s="351" t="s">
        <v>276</v>
      </c>
      <c r="B771" s="597" t="s">
        <v>277</v>
      </c>
      <c r="C771" s="598"/>
      <c r="D771" s="597" t="s">
        <v>278</v>
      </c>
      <c r="E771" s="598"/>
      <c r="F771" s="597" t="s">
        <v>279</v>
      </c>
      <c r="G771" s="598"/>
      <c r="H771" s="352"/>
      <c r="I771" s="352"/>
      <c r="J771" s="597">
        <v>1</v>
      </c>
      <c r="K771" s="598"/>
      <c r="L771" s="346" t="s">
        <v>280</v>
      </c>
      <c r="M771" s="354"/>
    </row>
    <row r="772" spans="1:13" ht="24.95" customHeight="1" thickBot="1" x14ac:dyDescent="0.35">
      <c r="A772" s="355" t="s">
        <v>281</v>
      </c>
      <c r="B772" s="677" t="s">
        <v>282</v>
      </c>
      <c r="C772" s="678"/>
      <c r="D772" s="679" t="s">
        <v>283</v>
      </c>
      <c r="E772" s="680"/>
      <c r="F772" s="679" t="s">
        <v>284</v>
      </c>
      <c r="G772" s="680"/>
      <c r="H772" s="356"/>
      <c r="I772" s="356"/>
      <c r="J772" s="356"/>
      <c r="K772" s="356"/>
      <c r="L772" s="356"/>
      <c r="M772" s="357"/>
    </row>
    <row r="773" spans="1:13" ht="24.95" customHeight="1" thickBot="1" x14ac:dyDescent="0.35"/>
    <row r="774" spans="1:13" ht="24.95" customHeight="1" x14ac:dyDescent="0.3">
      <c r="A774" s="321"/>
      <c r="B774" s="619" t="s">
        <v>429</v>
      </c>
      <c r="C774" s="619"/>
      <c r="D774" s="619"/>
      <c r="E774" s="619"/>
      <c r="F774" s="619"/>
      <c r="G774" s="619"/>
      <c r="H774" s="619"/>
      <c r="I774" s="623"/>
      <c r="J774" s="618" t="s">
        <v>430</v>
      </c>
      <c r="K774" s="619"/>
      <c r="L774" s="619"/>
      <c r="M774" s="620"/>
    </row>
    <row r="775" spans="1:13" ht="24.95" customHeight="1" x14ac:dyDescent="0.3">
      <c r="A775" s="608" t="s">
        <v>431</v>
      </c>
      <c r="B775" s="606"/>
      <c r="C775" s="606"/>
      <c r="D775" s="606"/>
      <c r="E775" s="606"/>
      <c r="F775" s="606"/>
      <c r="G775" s="606"/>
      <c r="H775" s="606"/>
      <c r="I775" s="606"/>
      <c r="J775" s="606"/>
      <c r="K775" s="606"/>
      <c r="L775" s="606"/>
      <c r="M775" s="607"/>
    </row>
    <row r="776" spans="1:13" ht="24.95" customHeight="1" x14ac:dyDescent="0.3">
      <c r="A776" s="323"/>
      <c r="B776" s="606" t="s">
        <v>432</v>
      </c>
      <c r="C776" s="606"/>
      <c r="D776" s="606"/>
      <c r="E776" s="598"/>
      <c r="F776" s="324" t="s">
        <v>433</v>
      </c>
      <c r="G776" s="324"/>
      <c r="H776" s="597" t="s">
        <v>434</v>
      </c>
      <c r="I776" s="606"/>
      <c r="J776" s="598"/>
      <c r="K776" s="319" t="s">
        <v>435</v>
      </c>
      <c r="L776" s="325"/>
      <c r="M776" s="326"/>
    </row>
    <row r="777" spans="1:13" ht="24.95" customHeight="1" x14ac:dyDescent="0.3">
      <c r="A777" s="608" t="s">
        <v>477</v>
      </c>
      <c r="B777" s="606"/>
      <c r="C777" s="606"/>
      <c r="D777" s="606"/>
      <c r="E777" s="606"/>
      <c r="F777" s="606"/>
      <c r="G777" s="606"/>
      <c r="H777" s="606"/>
      <c r="I777" s="606"/>
      <c r="J777" s="606"/>
      <c r="K777" s="606"/>
      <c r="L777" s="606"/>
      <c r="M777" s="607"/>
    </row>
    <row r="778" spans="1:13" ht="24.95" customHeight="1" x14ac:dyDescent="0.3">
      <c r="A778" s="608" t="s">
        <v>436</v>
      </c>
      <c r="B778" s="606"/>
      <c r="C778" s="606"/>
      <c r="D778" s="606"/>
      <c r="E778" s="606"/>
      <c r="F778" s="606"/>
      <c r="G778" s="606"/>
      <c r="H778" s="606"/>
      <c r="I778" s="606"/>
      <c r="J778" s="606"/>
      <c r="K778" s="606"/>
      <c r="L778" s="606"/>
      <c r="M778" s="607"/>
    </row>
    <row r="779" spans="1:13" ht="24.95" customHeight="1" x14ac:dyDescent="0.3">
      <c r="A779" s="603" t="s">
        <v>437</v>
      </c>
      <c r="B779" s="605"/>
      <c r="C779" s="631" t="s">
        <v>173</v>
      </c>
      <c r="D779" s="629"/>
      <c r="E779" s="629"/>
      <c r="F779" s="629"/>
      <c r="G779" s="630"/>
      <c r="H779" s="327" t="s">
        <v>438</v>
      </c>
      <c r="I779" s="328"/>
      <c r="J779" s="631">
        <v>17</v>
      </c>
      <c r="K779" s="629"/>
      <c r="L779" s="629"/>
      <c r="M779" s="648"/>
    </row>
    <row r="780" spans="1:13" ht="24.95" customHeight="1" x14ac:dyDescent="0.3">
      <c r="A780" s="603" t="s">
        <v>439</v>
      </c>
      <c r="B780" s="605"/>
      <c r="C780" s="631" t="s">
        <v>472</v>
      </c>
      <c r="D780" s="629"/>
      <c r="E780" s="629"/>
      <c r="F780" s="629"/>
      <c r="G780" s="630"/>
      <c r="H780" s="327" t="s">
        <v>440</v>
      </c>
      <c r="I780" s="328"/>
      <c r="J780" s="631">
        <v>1501</v>
      </c>
      <c r="K780" s="629"/>
      <c r="L780" s="629"/>
      <c r="M780" s="648"/>
    </row>
    <row r="781" spans="1:13" ht="24.95" customHeight="1" x14ac:dyDescent="0.3">
      <c r="A781" s="603" t="s">
        <v>441</v>
      </c>
      <c r="B781" s="605"/>
      <c r="C781" s="628">
        <v>42301</v>
      </c>
      <c r="D781" s="646"/>
      <c r="E781" s="646"/>
      <c r="F781" s="646"/>
      <c r="G781" s="647"/>
      <c r="H781" s="327" t="s">
        <v>442</v>
      </c>
      <c r="I781" s="328"/>
      <c r="J781" s="631">
        <v>7006299.54</v>
      </c>
      <c r="K781" s="629"/>
      <c r="L781" s="629"/>
      <c r="M781" s="648"/>
    </row>
    <row r="782" spans="1:13" ht="24.95" customHeight="1" x14ac:dyDescent="0.3">
      <c r="A782" s="603" t="s">
        <v>443</v>
      </c>
      <c r="B782" s="605"/>
      <c r="C782" s="631" t="s">
        <v>235</v>
      </c>
      <c r="D782" s="629"/>
      <c r="E782" s="629"/>
      <c r="F782" s="629"/>
      <c r="G782" s="648"/>
      <c r="H782" s="643" t="s">
        <v>36</v>
      </c>
      <c r="I782" s="645"/>
      <c r="J782" s="631" t="s">
        <v>234</v>
      </c>
      <c r="K782" s="629"/>
      <c r="L782" s="629"/>
      <c r="M782" s="648"/>
    </row>
    <row r="783" spans="1:13" ht="24.95" customHeight="1" x14ac:dyDescent="0.3">
      <c r="A783" s="608" t="s">
        <v>444</v>
      </c>
      <c r="B783" s="606"/>
      <c r="C783" s="606"/>
      <c r="D783" s="606"/>
      <c r="E783" s="606"/>
      <c r="F783" s="606"/>
      <c r="G783" s="606"/>
      <c r="H783" s="606"/>
      <c r="I783" s="606"/>
      <c r="J783" s="606"/>
      <c r="K783" s="606"/>
      <c r="L783" s="606"/>
      <c r="M783" s="607"/>
    </row>
    <row r="784" spans="1:13" ht="24.95" customHeight="1" x14ac:dyDescent="0.3">
      <c r="A784" s="653" t="s">
        <v>445</v>
      </c>
      <c r="B784" s="597" t="s">
        <v>446</v>
      </c>
      <c r="C784" s="606"/>
      <c r="D784" s="606"/>
      <c r="E784" s="606"/>
      <c r="F784" s="606"/>
      <c r="G784" s="598"/>
      <c r="H784" s="597" t="s">
        <v>447</v>
      </c>
      <c r="I784" s="606"/>
      <c r="J784" s="606"/>
      <c r="K784" s="606"/>
      <c r="L784" s="606"/>
      <c r="M784" s="607"/>
    </row>
    <row r="785" spans="1:13" ht="51.75" customHeight="1" x14ac:dyDescent="0.3">
      <c r="A785" s="654"/>
      <c r="B785" s="329" t="s">
        <v>448</v>
      </c>
      <c r="C785" s="329" t="s">
        <v>449</v>
      </c>
      <c r="D785" s="329" t="s">
        <v>450</v>
      </c>
      <c r="E785" s="329" t="s">
        <v>451</v>
      </c>
      <c r="F785" s="329">
        <v>100</v>
      </c>
      <c r="G785" s="330" t="s">
        <v>29</v>
      </c>
      <c r="H785" s="329" t="s">
        <v>452</v>
      </c>
      <c r="I785" s="329" t="s">
        <v>449</v>
      </c>
      <c r="J785" s="329" t="s">
        <v>450</v>
      </c>
      <c r="K785" s="329" t="s">
        <v>453</v>
      </c>
      <c r="L785" s="329">
        <v>100</v>
      </c>
      <c r="M785" s="331" t="s">
        <v>29</v>
      </c>
    </row>
    <row r="786" spans="1:13" ht="24.95" customHeight="1" x14ac:dyDescent="0.3">
      <c r="A786" s="332" t="s">
        <v>5</v>
      </c>
      <c r="B786" s="361">
        <v>7.75</v>
      </c>
      <c r="C786" s="362" t="s">
        <v>287</v>
      </c>
      <c r="D786" s="362" t="s">
        <v>286</v>
      </c>
      <c r="E786" s="361">
        <v>41.5</v>
      </c>
      <c r="F786" s="363">
        <f t="shared" ref="F786:F789" si="83">B786+C786+D786+E786</f>
        <v>58.25</v>
      </c>
      <c r="G786" s="364" t="str">
        <f t="shared" ref="G786:G789" si="84">IF(F786&gt;=91,"A1",IF(F786&gt;=81,"A2",IF(F786&gt;=71,"B1",IF(F786&gt;=61,"B2",IF(F786&gt;=51,"C1",IF(F786&gt;=41,"C2",IF(F786&gt;=33,"D","E")))))))</f>
        <v>C1</v>
      </c>
      <c r="H786" s="336">
        <v>6.5</v>
      </c>
      <c r="I786" s="362" t="s">
        <v>287</v>
      </c>
      <c r="J786" s="362" t="s">
        <v>288</v>
      </c>
      <c r="K786" s="337">
        <v>56.5</v>
      </c>
      <c r="L786" s="363">
        <f t="shared" ref="L786:L789" si="85">H786+I786+J786+K786</f>
        <v>71.5</v>
      </c>
      <c r="M786" s="365" t="str">
        <f t="shared" ref="M786:M789" si="86">IF(L786&gt;=91,"A1",IF(L786&gt;=81,"A2",IF(L786&gt;=71,"B1",IF(L786&gt;=61,"B2",IF(L786&gt;=51,"C1",IF(L786&gt;=41,"C2",IF(L786&gt;=33,"D","E")))))))</f>
        <v>B1</v>
      </c>
    </row>
    <row r="787" spans="1:13" ht="24.95" customHeight="1" x14ac:dyDescent="0.3">
      <c r="A787" s="332" t="s">
        <v>6</v>
      </c>
      <c r="B787" s="364">
        <v>9.75</v>
      </c>
      <c r="C787" s="366" t="s">
        <v>287</v>
      </c>
      <c r="D787" s="366" t="s">
        <v>286</v>
      </c>
      <c r="E787" s="364">
        <v>56</v>
      </c>
      <c r="F787" s="363">
        <f t="shared" si="83"/>
        <v>74.75</v>
      </c>
      <c r="G787" s="364" t="str">
        <f t="shared" si="84"/>
        <v>B1</v>
      </c>
      <c r="H787" s="336">
        <v>7.5</v>
      </c>
      <c r="I787" s="366" t="s">
        <v>287</v>
      </c>
      <c r="J787" s="366" t="s">
        <v>288</v>
      </c>
      <c r="K787" s="337">
        <v>61</v>
      </c>
      <c r="L787" s="363">
        <f t="shared" si="85"/>
        <v>77</v>
      </c>
      <c r="M787" s="367" t="str">
        <f t="shared" si="86"/>
        <v>B1</v>
      </c>
    </row>
    <row r="788" spans="1:13" ht="24.95" customHeight="1" x14ac:dyDescent="0.3">
      <c r="A788" s="332" t="s">
        <v>454</v>
      </c>
      <c r="B788" s="361">
        <v>8.25</v>
      </c>
      <c r="C788" s="366" t="s">
        <v>287</v>
      </c>
      <c r="D788" s="366" t="s">
        <v>286</v>
      </c>
      <c r="E788" s="361">
        <v>37.5</v>
      </c>
      <c r="F788" s="363">
        <f t="shared" si="83"/>
        <v>54.75</v>
      </c>
      <c r="G788" s="368" t="str">
        <f t="shared" si="84"/>
        <v>C1</v>
      </c>
      <c r="H788" s="341">
        <v>6.25</v>
      </c>
      <c r="I788" s="366" t="s">
        <v>287</v>
      </c>
      <c r="J788" s="366" t="s">
        <v>288</v>
      </c>
      <c r="K788" s="337">
        <v>27</v>
      </c>
      <c r="L788" s="363">
        <f t="shared" si="85"/>
        <v>41.75</v>
      </c>
      <c r="M788" s="367" t="str">
        <f t="shared" si="86"/>
        <v>C2</v>
      </c>
    </row>
    <row r="789" spans="1:13" ht="24.95" customHeight="1" x14ac:dyDescent="0.3">
      <c r="A789" s="332" t="s">
        <v>8</v>
      </c>
      <c r="B789" s="364">
        <v>4.5</v>
      </c>
      <c r="C789" s="366" t="s">
        <v>289</v>
      </c>
      <c r="D789" s="366" t="s">
        <v>287</v>
      </c>
      <c r="E789" s="364">
        <v>48.5</v>
      </c>
      <c r="F789" s="363">
        <f t="shared" si="83"/>
        <v>60.5</v>
      </c>
      <c r="G789" s="364" t="str">
        <f t="shared" si="84"/>
        <v>C1</v>
      </c>
      <c r="H789" s="336">
        <v>8</v>
      </c>
      <c r="I789" s="366" t="s">
        <v>287</v>
      </c>
      <c r="J789" s="366" t="s">
        <v>287</v>
      </c>
      <c r="K789" s="337">
        <v>71.5</v>
      </c>
      <c r="L789" s="363">
        <f t="shared" si="85"/>
        <v>87.5</v>
      </c>
      <c r="M789" s="369" t="str">
        <f t="shared" si="86"/>
        <v>A2</v>
      </c>
    </row>
    <row r="790" spans="1:13" ht="24.95" customHeight="1" x14ac:dyDescent="0.3">
      <c r="A790" s="332" t="s">
        <v>481</v>
      </c>
      <c r="B790" s="341"/>
      <c r="C790" s="341"/>
      <c r="D790" s="341"/>
      <c r="E790" s="343">
        <v>27</v>
      </c>
      <c r="F790" s="370"/>
      <c r="G790" s="341"/>
      <c r="H790" s="341"/>
      <c r="I790" s="341"/>
      <c r="J790" s="341"/>
      <c r="K790" s="341">
        <v>36.5</v>
      </c>
      <c r="L790" s="341"/>
      <c r="M790" s="365"/>
    </row>
    <row r="791" spans="1:13" ht="24.95" customHeight="1" x14ac:dyDescent="0.3">
      <c r="A791" s="332" t="s">
        <v>482</v>
      </c>
      <c r="B791" s="341"/>
      <c r="C791" s="341"/>
      <c r="D791" s="341"/>
      <c r="E791" s="343">
        <v>18.5</v>
      </c>
      <c r="F791" s="341"/>
      <c r="G791" s="341"/>
      <c r="H791" s="341"/>
      <c r="I791" s="341"/>
      <c r="J791" s="341"/>
      <c r="K791" s="343">
        <v>31</v>
      </c>
      <c r="L791" s="341"/>
      <c r="M791" s="365"/>
    </row>
    <row r="792" spans="1:13" ht="24.95" customHeight="1" x14ac:dyDescent="0.3">
      <c r="A792" s="332" t="s">
        <v>483</v>
      </c>
      <c r="B792" s="341"/>
      <c r="C792" s="341"/>
      <c r="D792" s="341"/>
      <c r="E792" s="341">
        <v>39</v>
      </c>
      <c r="F792" s="341"/>
      <c r="G792" s="341"/>
      <c r="H792" s="341"/>
      <c r="I792" s="341"/>
      <c r="J792" s="341"/>
      <c r="K792" s="341">
        <v>38</v>
      </c>
      <c r="L792" s="341"/>
      <c r="M792" s="365"/>
    </row>
    <row r="793" spans="1:13" ht="48.75" customHeight="1" x14ac:dyDescent="0.3">
      <c r="A793" s="332" t="s">
        <v>455</v>
      </c>
      <c r="B793" s="325"/>
      <c r="C793" s="344" t="s">
        <v>456</v>
      </c>
      <c r="D793" s="345">
        <f>(F786+F787+F788+F789+E790)</f>
        <v>275.25</v>
      </c>
      <c r="E793" s="346"/>
      <c r="F793" s="344" t="s">
        <v>457</v>
      </c>
      <c r="G793" s="346">
        <f>(D793/450)*100</f>
        <v>61.166666666666671</v>
      </c>
      <c r="H793" s="346"/>
      <c r="I793" s="347"/>
      <c r="J793" s="609" t="s">
        <v>458</v>
      </c>
      <c r="K793" s="610"/>
      <c r="L793" s="341" t="str">
        <f>IF(G793&gt;=91,"A1",IF(G793&gt;=81,"A2",IF(G793&gt;=71,"B1",IF(G793&gt;=61,"B2",IF(G793&gt;=51,"C1",IF(G793&gt;=41,"C2",IF(G793&gt;=33,"D","E")))))))</f>
        <v>B2</v>
      </c>
      <c r="M793" s="365" t="str">
        <f t="shared" ref="M793:M795" si="87">IF(K793&gt;=91,"A1",IF(K793&gt;=81,"A2",IF(K793&gt;=71,"B1",IF(K793&gt;=61,"B2",IF(K793&gt;=51,"C1",IF(K793&gt;=41,"C2",IF(K793&gt;=33,"D","E")))))))</f>
        <v>E</v>
      </c>
    </row>
    <row r="794" spans="1:13" ht="45" customHeight="1" x14ac:dyDescent="0.3">
      <c r="A794" s="348" t="s">
        <v>459</v>
      </c>
      <c r="B794" s="325"/>
      <c r="C794" s="344" t="s">
        <v>460</v>
      </c>
      <c r="D794" s="345">
        <f>(L786+L787+L788+L789+K790)</f>
        <v>314.25</v>
      </c>
      <c r="E794" s="346"/>
      <c r="F794" s="344" t="s">
        <v>461</v>
      </c>
      <c r="G794" s="346">
        <f>D794/450*100</f>
        <v>69.833333333333343</v>
      </c>
      <c r="H794" s="346"/>
      <c r="I794" s="347"/>
      <c r="J794" s="609" t="s">
        <v>462</v>
      </c>
      <c r="K794" s="610"/>
      <c r="L794" s="341" t="str">
        <f>IF(G794&gt;=91,"A1",IF(G794&gt;=81,"A2",IF(G794&gt;=71,"B1",IF(G794&gt;=61,"B2",IF(G794&gt;=51,"C1",IF(G794&gt;=41,"C2",IF(G794&gt;=33,"D","E")))))))</f>
        <v>B2</v>
      </c>
      <c r="M794" s="365" t="str">
        <f t="shared" si="87"/>
        <v>E</v>
      </c>
    </row>
    <row r="795" spans="1:13" ht="45" customHeight="1" x14ac:dyDescent="0.3">
      <c r="A795" s="349" t="s">
        <v>463</v>
      </c>
      <c r="B795" s="350"/>
      <c r="C795" s="350">
        <f>(D793+D794)</f>
        <v>589.5</v>
      </c>
      <c r="D795" s="650"/>
      <c r="E795" s="651"/>
      <c r="F795" s="350" t="s">
        <v>464</v>
      </c>
      <c r="G795" s="350"/>
      <c r="H795" s="350"/>
      <c r="I795" s="320">
        <f>(C795/900)*100</f>
        <v>65.5</v>
      </c>
      <c r="J795" s="350" t="s">
        <v>465</v>
      </c>
      <c r="K795" s="350"/>
      <c r="L795" s="350" t="str">
        <f>IF(I795&gt;=91,"A1",IF(I795&gt;=81,"A2",IF(I795&gt;=71,"B1",IF(I795&gt;=61,"B2",IF(I795&gt;=51,"C1",IF(I795&gt;=41,"C2",IF(I795&gt;=33,"D","E")))))))</f>
        <v>B2</v>
      </c>
      <c r="M795" s="371" t="str">
        <f t="shared" si="87"/>
        <v>E</v>
      </c>
    </row>
    <row r="796" spans="1:13" ht="24.95" customHeight="1" x14ac:dyDescent="0.3">
      <c r="A796" s="649" t="s">
        <v>250</v>
      </c>
      <c r="B796" s="629"/>
      <c r="C796" s="629"/>
      <c r="D796" s="629"/>
      <c r="E796" s="629"/>
      <c r="F796" s="629"/>
      <c r="G796" s="629"/>
      <c r="H796" s="629"/>
      <c r="I796" s="629"/>
      <c r="J796" s="629"/>
      <c r="K796" s="629"/>
      <c r="L796" s="629"/>
      <c r="M796" s="648"/>
    </row>
    <row r="797" spans="1:13" ht="24.95" customHeight="1" x14ac:dyDescent="0.3">
      <c r="A797" s="608" t="s">
        <v>251</v>
      </c>
      <c r="B797" s="606"/>
      <c r="C797" s="606"/>
      <c r="D797" s="606"/>
      <c r="E797" s="606"/>
      <c r="F797" s="606"/>
      <c r="G797" s="606"/>
      <c r="H797" s="606"/>
      <c r="I797" s="606"/>
      <c r="J797" s="606"/>
      <c r="K797" s="606"/>
      <c r="L797" s="606"/>
      <c r="M797" s="607"/>
    </row>
    <row r="798" spans="1:13" ht="24.95" customHeight="1" x14ac:dyDescent="0.3">
      <c r="A798" s="608" t="s">
        <v>252</v>
      </c>
      <c r="B798" s="606"/>
      <c r="C798" s="606"/>
      <c r="D798" s="606"/>
      <c r="E798" s="598"/>
      <c r="F798" s="597" t="s">
        <v>253</v>
      </c>
      <c r="G798" s="606"/>
      <c r="H798" s="606"/>
      <c r="I798" s="606"/>
      <c r="J798" s="598"/>
      <c r="K798" s="597" t="s">
        <v>466</v>
      </c>
      <c r="L798" s="606"/>
      <c r="M798" s="607"/>
    </row>
    <row r="799" spans="1:13" ht="24.95" customHeight="1" x14ac:dyDescent="0.3">
      <c r="A799" s="643" t="s">
        <v>254</v>
      </c>
      <c r="B799" s="644"/>
      <c r="C799" s="644"/>
      <c r="D799" s="644"/>
      <c r="E799" s="645"/>
      <c r="F799" s="599" t="s">
        <v>275</v>
      </c>
      <c r="G799" s="600"/>
      <c r="H799" s="600"/>
      <c r="I799" s="600"/>
      <c r="J799" s="602"/>
      <c r="K799" s="599" t="s">
        <v>275</v>
      </c>
      <c r="L799" s="600"/>
      <c r="M799" s="601"/>
    </row>
    <row r="800" spans="1:13" ht="24.95" customHeight="1" x14ac:dyDescent="0.3">
      <c r="A800" s="608" t="s">
        <v>255</v>
      </c>
      <c r="B800" s="606"/>
      <c r="C800" s="606"/>
      <c r="D800" s="606"/>
      <c r="E800" s="606"/>
      <c r="F800" s="606"/>
      <c r="G800" s="606"/>
      <c r="H800" s="606"/>
      <c r="I800" s="606"/>
      <c r="J800" s="606"/>
      <c r="K800" s="606"/>
      <c r="L800" s="606"/>
      <c r="M800" s="607"/>
    </row>
    <row r="801" spans="1:13" ht="24.95" customHeight="1" x14ac:dyDescent="0.3">
      <c r="A801" s="608" t="s">
        <v>252</v>
      </c>
      <c r="B801" s="606"/>
      <c r="C801" s="606"/>
      <c r="D801" s="606"/>
      <c r="E801" s="598"/>
      <c r="F801" s="597" t="s">
        <v>253</v>
      </c>
      <c r="G801" s="606"/>
      <c r="H801" s="606"/>
      <c r="I801" s="606"/>
      <c r="J801" s="598"/>
      <c r="K801" s="597" t="s">
        <v>466</v>
      </c>
      <c r="L801" s="606"/>
      <c r="M801" s="607"/>
    </row>
    <row r="802" spans="1:13" ht="24.95" customHeight="1" x14ac:dyDescent="0.3">
      <c r="A802" s="603" t="s">
        <v>256</v>
      </c>
      <c r="B802" s="604"/>
      <c r="C802" s="604"/>
      <c r="D802" s="604"/>
      <c r="E802" s="605"/>
      <c r="F802" s="599" t="s">
        <v>270</v>
      </c>
      <c r="G802" s="600"/>
      <c r="H802" s="600"/>
      <c r="I802" s="600"/>
      <c r="J802" s="602"/>
      <c r="K802" s="599" t="s">
        <v>270</v>
      </c>
      <c r="L802" s="600"/>
      <c r="M802" s="601"/>
    </row>
    <row r="803" spans="1:13" ht="24.95" customHeight="1" x14ac:dyDescent="0.3">
      <c r="A803" s="603" t="s">
        <v>257</v>
      </c>
      <c r="B803" s="604"/>
      <c r="C803" s="604"/>
      <c r="D803" s="604"/>
      <c r="E803" s="605"/>
      <c r="F803" s="599" t="s">
        <v>270</v>
      </c>
      <c r="G803" s="600"/>
      <c r="H803" s="600"/>
      <c r="I803" s="600"/>
      <c r="J803" s="602"/>
      <c r="K803" s="599" t="s">
        <v>270</v>
      </c>
      <c r="L803" s="600"/>
      <c r="M803" s="601"/>
    </row>
    <row r="804" spans="1:13" ht="24.95" customHeight="1" x14ac:dyDescent="0.3">
      <c r="A804" s="643" t="s">
        <v>478</v>
      </c>
      <c r="B804" s="644"/>
      <c r="C804" s="644"/>
      <c r="D804" s="644"/>
      <c r="E804" s="645"/>
      <c r="F804" s="599" t="s">
        <v>275</v>
      </c>
      <c r="G804" s="600"/>
      <c r="H804" s="600"/>
      <c r="I804" s="600"/>
      <c r="J804" s="602"/>
      <c r="K804" s="599" t="s">
        <v>275</v>
      </c>
      <c r="L804" s="600"/>
      <c r="M804" s="601"/>
    </row>
    <row r="805" spans="1:13" ht="24.95" customHeight="1" x14ac:dyDescent="0.3">
      <c r="A805" s="643" t="s">
        <v>259</v>
      </c>
      <c r="B805" s="644"/>
      <c r="C805" s="644"/>
      <c r="D805" s="644"/>
      <c r="E805" s="645"/>
      <c r="F805" s="599" t="s">
        <v>275</v>
      </c>
      <c r="G805" s="600"/>
      <c r="H805" s="600"/>
      <c r="I805" s="600"/>
      <c r="J805" s="602"/>
      <c r="K805" s="599" t="s">
        <v>275</v>
      </c>
      <c r="L805" s="600"/>
      <c r="M805" s="601"/>
    </row>
    <row r="806" spans="1:13" ht="24.95" customHeight="1" x14ac:dyDescent="0.3">
      <c r="A806" s="608" t="s">
        <v>260</v>
      </c>
      <c r="B806" s="606"/>
      <c r="C806" s="606"/>
      <c r="D806" s="606"/>
      <c r="E806" s="606"/>
      <c r="F806" s="606"/>
      <c r="G806" s="606"/>
      <c r="H806" s="606"/>
      <c r="I806" s="606"/>
      <c r="J806" s="606"/>
      <c r="K806" s="606"/>
      <c r="L806" s="606"/>
      <c r="M806" s="607"/>
    </row>
    <row r="807" spans="1:13" ht="24.95" customHeight="1" x14ac:dyDescent="0.3">
      <c r="A807" s="608" t="s">
        <v>252</v>
      </c>
      <c r="B807" s="606"/>
      <c r="C807" s="606"/>
      <c r="D807" s="606"/>
      <c r="E807" s="598"/>
      <c r="F807" s="597" t="s">
        <v>253</v>
      </c>
      <c r="G807" s="606"/>
      <c r="H807" s="606"/>
      <c r="I807" s="606"/>
      <c r="J807" s="598"/>
      <c r="K807" s="597" t="s">
        <v>466</v>
      </c>
      <c r="L807" s="606"/>
      <c r="M807" s="607"/>
    </row>
    <row r="808" spans="1:13" ht="24.95" customHeight="1" x14ac:dyDescent="0.3">
      <c r="A808" s="643" t="s">
        <v>261</v>
      </c>
      <c r="B808" s="644"/>
      <c r="C808" s="644"/>
      <c r="D808" s="644"/>
      <c r="E808" s="644"/>
      <c r="F808" s="645"/>
      <c r="G808" s="599" t="s">
        <v>499</v>
      </c>
      <c r="H808" s="600"/>
      <c r="I808" s="600"/>
      <c r="J808" s="600"/>
      <c r="K808" s="600"/>
      <c r="L808" s="600"/>
      <c r="M808" s="601"/>
    </row>
    <row r="809" spans="1:13" ht="24.95" customHeight="1" x14ac:dyDescent="0.3">
      <c r="A809" s="332" t="s">
        <v>467</v>
      </c>
      <c r="B809" s="599" t="s">
        <v>248</v>
      </c>
      <c r="C809" s="600"/>
      <c r="D809" s="600"/>
      <c r="E809" s="600"/>
      <c r="F809" s="600"/>
      <c r="G809" s="600"/>
      <c r="H809" s="600"/>
      <c r="I809" s="600"/>
      <c r="J809" s="600"/>
      <c r="K809" s="600"/>
      <c r="L809" s="600"/>
      <c r="M809" s="601"/>
    </row>
    <row r="810" spans="1:13" ht="24.95" customHeight="1" x14ac:dyDescent="0.3">
      <c r="A810" s="332" t="s">
        <v>48</v>
      </c>
      <c r="B810" s="599" t="s">
        <v>470</v>
      </c>
      <c r="C810" s="600"/>
      <c r="D810" s="600"/>
      <c r="E810" s="600"/>
      <c r="F810" s="600"/>
      <c r="G810" s="600"/>
      <c r="H810" s="600"/>
      <c r="I810" s="600"/>
      <c r="J810" s="600"/>
      <c r="K810" s="600"/>
      <c r="L810" s="600"/>
      <c r="M810" s="601"/>
    </row>
    <row r="811" spans="1:13" ht="24.95" customHeight="1" x14ac:dyDescent="0.3">
      <c r="A811" s="655" t="s">
        <v>468</v>
      </c>
      <c r="B811" s="621"/>
      <c r="C811" s="622"/>
      <c r="D811" s="662" t="s">
        <v>471</v>
      </c>
      <c r="E811" s="663"/>
      <c r="F811" s="663"/>
      <c r="G811" s="663"/>
      <c r="H811" s="663"/>
      <c r="I811" s="664"/>
      <c r="J811" s="671" t="s">
        <v>469</v>
      </c>
      <c r="K811" s="621"/>
      <c r="L811" s="621"/>
      <c r="M811" s="672"/>
    </row>
    <row r="812" spans="1:13" ht="24.95" customHeight="1" x14ac:dyDescent="0.3">
      <c r="A812" s="656"/>
      <c r="B812" s="657"/>
      <c r="C812" s="658"/>
      <c r="D812" s="665"/>
      <c r="E812" s="666"/>
      <c r="F812" s="666"/>
      <c r="G812" s="666"/>
      <c r="H812" s="666"/>
      <c r="I812" s="667"/>
      <c r="J812" s="673"/>
      <c r="K812" s="657"/>
      <c r="L812" s="657"/>
      <c r="M812" s="674"/>
    </row>
    <row r="813" spans="1:13" ht="24.95" customHeight="1" x14ac:dyDescent="0.3">
      <c r="A813" s="656"/>
      <c r="B813" s="657"/>
      <c r="C813" s="658"/>
      <c r="D813" s="665"/>
      <c r="E813" s="666"/>
      <c r="F813" s="666"/>
      <c r="G813" s="666"/>
      <c r="H813" s="666"/>
      <c r="I813" s="667"/>
      <c r="J813" s="673"/>
      <c r="K813" s="657"/>
      <c r="L813" s="657"/>
      <c r="M813" s="674"/>
    </row>
    <row r="814" spans="1:13" ht="24.95" customHeight="1" x14ac:dyDescent="0.3">
      <c r="A814" s="659"/>
      <c r="B814" s="660"/>
      <c r="C814" s="661"/>
      <c r="D814" s="668"/>
      <c r="E814" s="669"/>
      <c r="F814" s="669"/>
      <c r="G814" s="669"/>
      <c r="H814" s="669"/>
      <c r="I814" s="670"/>
      <c r="J814" s="675"/>
      <c r="K814" s="660"/>
      <c r="L814" s="660"/>
      <c r="M814" s="676"/>
    </row>
    <row r="815" spans="1:13" ht="24.95" customHeight="1" x14ac:dyDescent="0.3">
      <c r="A815" s="608" t="s">
        <v>262</v>
      </c>
      <c r="B815" s="606"/>
      <c r="C815" s="606"/>
      <c r="D815" s="606"/>
      <c r="E815" s="606"/>
      <c r="F815" s="606"/>
      <c r="G815" s="598"/>
      <c r="H815" s="597" t="s">
        <v>263</v>
      </c>
      <c r="I815" s="606"/>
      <c r="J815" s="606"/>
      <c r="K815" s="606"/>
      <c r="L815" s="606"/>
      <c r="M815" s="607"/>
    </row>
    <row r="816" spans="1:13" ht="24.95" customHeight="1" x14ac:dyDescent="0.3">
      <c r="A816" s="351" t="s">
        <v>264</v>
      </c>
      <c r="B816" s="597" t="s">
        <v>11</v>
      </c>
      <c r="C816" s="598"/>
      <c r="D816" s="347" t="s">
        <v>264</v>
      </c>
      <c r="E816" s="346"/>
      <c r="F816" s="597" t="s">
        <v>11</v>
      </c>
      <c r="G816" s="598"/>
      <c r="H816" s="352"/>
      <c r="I816" s="352"/>
      <c r="J816" s="353" t="s">
        <v>265</v>
      </c>
      <c r="K816" s="352"/>
      <c r="L816" s="352" t="s">
        <v>11</v>
      </c>
      <c r="M816" s="354"/>
    </row>
    <row r="817" spans="1:13" ht="24.95" customHeight="1" x14ac:dyDescent="0.3">
      <c r="A817" s="351" t="s">
        <v>266</v>
      </c>
      <c r="B817" s="597" t="s">
        <v>267</v>
      </c>
      <c r="C817" s="598"/>
      <c r="D817" s="597" t="s">
        <v>268</v>
      </c>
      <c r="E817" s="598"/>
      <c r="F817" s="597" t="s">
        <v>269</v>
      </c>
      <c r="G817" s="598"/>
      <c r="H817" s="352"/>
      <c r="I817" s="352"/>
      <c r="J817" s="597">
        <v>3</v>
      </c>
      <c r="K817" s="598"/>
      <c r="L817" s="346" t="s">
        <v>270</v>
      </c>
      <c r="M817" s="354"/>
    </row>
    <row r="818" spans="1:13" ht="24.95" customHeight="1" x14ac:dyDescent="0.3">
      <c r="A818" s="351" t="s">
        <v>271</v>
      </c>
      <c r="B818" s="597" t="s">
        <v>272</v>
      </c>
      <c r="C818" s="598"/>
      <c r="D818" s="597" t="s">
        <v>273</v>
      </c>
      <c r="E818" s="598"/>
      <c r="F818" s="597" t="s">
        <v>274</v>
      </c>
      <c r="G818" s="598"/>
      <c r="H818" s="352"/>
      <c r="I818" s="352"/>
      <c r="J818" s="597">
        <v>2</v>
      </c>
      <c r="K818" s="598"/>
      <c r="L818" s="346" t="s">
        <v>275</v>
      </c>
      <c r="M818" s="354"/>
    </row>
    <row r="819" spans="1:13" ht="24.95" customHeight="1" x14ac:dyDescent="0.3">
      <c r="A819" s="351" t="s">
        <v>276</v>
      </c>
      <c r="B819" s="597" t="s">
        <v>277</v>
      </c>
      <c r="C819" s="598"/>
      <c r="D819" s="597" t="s">
        <v>278</v>
      </c>
      <c r="E819" s="598"/>
      <c r="F819" s="597" t="s">
        <v>279</v>
      </c>
      <c r="G819" s="598"/>
      <c r="H819" s="352"/>
      <c r="I819" s="352"/>
      <c r="J819" s="597">
        <v>1</v>
      </c>
      <c r="K819" s="598"/>
      <c r="L819" s="346" t="s">
        <v>280</v>
      </c>
      <c r="M819" s="354"/>
    </row>
    <row r="820" spans="1:13" ht="24.95" customHeight="1" thickBot="1" x14ac:dyDescent="0.35">
      <c r="A820" s="355" t="s">
        <v>281</v>
      </c>
      <c r="B820" s="677" t="s">
        <v>282</v>
      </c>
      <c r="C820" s="678"/>
      <c r="D820" s="679" t="s">
        <v>283</v>
      </c>
      <c r="E820" s="680"/>
      <c r="F820" s="679" t="s">
        <v>284</v>
      </c>
      <c r="G820" s="680"/>
      <c r="H820" s="356"/>
      <c r="I820" s="356"/>
      <c r="J820" s="356"/>
      <c r="K820" s="356"/>
      <c r="L820" s="356"/>
      <c r="M820" s="357"/>
    </row>
    <row r="821" spans="1:13" ht="24.95" customHeight="1" x14ac:dyDescent="0.3"/>
    <row r="822" spans="1:13" ht="24.95" customHeight="1" thickBot="1" x14ac:dyDescent="0.35"/>
    <row r="823" spans="1:13" ht="24.95" customHeight="1" x14ac:dyDescent="0.3">
      <c r="A823" s="321"/>
      <c r="B823" s="619" t="s">
        <v>429</v>
      </c>
      <c r="C823" s="619"/>
      <c r="D823" s="619"/>
      <c r="E823" s="619"/>
      <c r="F823" s="619"/>
      <c r="G823" s="619"/>
      <c r="H823" s="619"/>
      <c r="I823" s="623"/>
      <c r="J823" s="618" t="s">
        <v>430</v>
      </c>
      <c r="K823" s="619"/>
      <c r="L823" s="619"/>
      <c r="M823" s="620"/>
    </row>
    <row r="824" spans="1:13" ht="24.95" customHeight="1" x14ac:dyDescent="0.3">
      <c r="A824" s="608" t="s">
        <v>431</v>
      </c>
      <c r="B824" s="606"/>
      <c r="C824" s="606"/>
      <c r="D824" s="606"/>
      <c r="E824" s="606"/>
      <c r="F824" s="606"/>
      <c r="G824" s="606"/>
      <c r="H824" s="606"/>
      <c r="I824" s="606"/>
      <c r="J824" s="606"/>
      <c r="K824" s="606"/>
      <c r="L824" s="606"/>
      <c r="M824" s="607"/>
    </row>
    <row r="825" spans="1:13" ht="24.95" customHeight="1" x14ac:dyDescent="0.3">
      <c r="A825" s="323"/>
      <c r="B825" s="606" t="s">
        <v>432</v>
      </c>
      <c r="C825" s="606"/>
      <c r="D825" s="606"/>
      <c r="E825" s="598"/>
      <c r="F825" s="324" t="s">
        <v>433</v>
      </c>
      <c r="G825" s="324"/>
      <c r="H825" s="597" t="s">
        <v>434</v>
      </c>
      <c r="I825" s="606"/>
      <c r="J825" s="598"/>
      <c r="K825" s="319" t="s">
        <v>435</v>
      </c>
      <c r="L825" s="325"/>
      <c r="M825" s="326"/>
    </row>
    <row r="826" spans="1:13" ht="24.95" customHeight="1" x14ac:dyDescent="0.3">
      <c r="A826" s="608" t="s">
        <v>477</v>
      </c>
      <c r="B826" s="606"/>
      <c r="C826" s="606"/>
      <c r="D826" s="606"/>
      <c r="E826" s="606"/>
      <c r="F826" s="606"/>
      <c r="G826" s="606"/>
      <c r="H826" s="606"/>
      <c r="I826" s="606"/>
      <c r="J826" s="606"/>
      <c r="K826" s="606"/>
      <c r="L826" s="606"/>
      <c r="M826" s="607"/>
    </row>
    <row r="827" spans="1:13" ht="24.95" customHeight="1" x14ac:dyDescent="0.3">
      <c r="A827" s="608" t="s">
        <v>436</v>
      </c>
      <c r="B827" s="606"/>
      <c r="C827" s="606"/>
      <c r="D827" s="606"/>
      <c r="E827" s="606"/>
      <c r="F827" s="606"/>
      <c r="G827" s="606"/>
      <c r="H827" s="606"/>
      <c r="I827" s="606"/>
      <c r="J827" s="606"/>
      <c r="K827" s="606"/>
      <c r="L827" s="606"/>
      <c r="M827" s="607"/>
    </row>
    <row r="828" spans="1:13" ht="24.95" customHeight="1" x14ac:dyDescent="0.3">
      <c r="A828" s="603" t="s">
        <v>437</v>
      </c>
      <c r="B828" s="605"/>
      <c r="C828" s="631" t="s">
        <v>178</v>
      </c>
      <c r="D828" s="629"/>
      <c r="E828" s="629"/>
      <c r="F828" s="629"/>
      <c r="G828" s="630"/>
      <c r="H828" s="327" t="s">
        <v>438</v>
      </c>
      <c r="I828" s="328"/>
      <c r="J828" s="631">
        <v>18</v>
      </c>
      <c r="K828" s="629"/>
      <c r="L828" s="629"/>
      <c r="M828" s="648"/>
    </row>
    <row r="829" spans="1:13" ht="24.95" customHeight="1" x14ac:dyDescent="0.3">
      <c r="A829" s="603" t="s">
        <v>439</v>
      </c>
      <c r="B829" s="605"/>
      <c r="C829" s="631" t="s">
        <v>472</v>
      </c>
      <c r="D829" s="629"/>
      <c r="E829" s="629"/>
      <c r="F829" s="629"/>
      <c r="G829" s="630"/>
      <c r="H829" s="327" t="s">
        <v>440</v>
      </c>
      <c r="I829" s="328"/>
      <c r="J829" s="631">
        <v>1344</v>
      </c>
      <c r="K829" s="629"/>
      <c r="L829" s="629"/>
      <c r="M829" s="648"/>
    </row>
    <row r="830" spans="1:13" ht="24.95" customHeight="1" x14ac:dyDescent="0.3">
      <c r="A830" s="603" t="s">
        <v>441</v>
      </c>
      <c r="B830" s="605"/>
      <c r="C830" s="628">
        <v>42096</v>
      </c>
      <c r="D830" s="646"/>
      <c r="E830" s="646"/>
      <c r="F830" s="646"/>
      <c r="G830" s="647"/>
      <c r="H830" s="327" t="s">
        <v>442</v>
      </c>
      <c r="I830" s="328"/>
      <c r="J830" s="631">
        <v>7006021405</v>
      </c>
      <c r="K830" s="629"/>
      <c r="L830" s="629"/>
      <c r="M830" s="648"/>
    </row>
    <row r="831" spans="1:13" ht="24.95" customHeight="1" x14ac:dyDescent="0.3">
      <c r="A831" s="603" t="s">
        <v>443</v>
      </c>
      <c r="B831" s="605"/>
      <c r="C831" s="631" t="s">
        <v>237</v>
      </c>
      <c r="D831" s="629"/>
      <c r="E831" s="629"/>
      <c r="F831" s="629"/>
      <c r="G831" s="648"/>
      <c r="H831" s="643" t="s">
        <v>36</v>
      </c>
      <c r="I831" s="645"/>
      <c r="J831" s="631" t="s">
        <v>236</v>
      </c>
      <c r="K831" s="629"/>
      <c r="L831" s="629"/>
      <c r="M831" s="648"/>
    </row>
    <row r="832" spans="1:13" ht="24.95" customHeight="1" x14ac:dyDescent="0.3">
      <c r="A832" s="608" t="s">
        <v>444</v>
      </c>
      <c r="B832" s="606"/>
      <c r="C832" s="606"/>
      <c r="D832" s="606"/>
      <c r="E832" s="606"/>
      <c r="F832" s="606"/>
      <c r="G832" s="606"/>
      <c r="H832" s="606"/>
      <c r="I832" s="606"/>
      <c r="J832" s="606"/>
      <c r="K832" s="606"/>
      <c r="L832" s="606"/>
      <c r="M832" s="607"/>
    </row>
    <row r="833" spans="1:13" ht="24.95" customHeight="1" x14ac:dyDescent="0.3">
      <c r="A833" s="653" t="s">
        <v>445</v>
      </c>
      <c r="B833" s="597" t="s">
        <v>446</v>
      </c>
      <c r="C833" s="606"/>
      <c r="D833" s="606"/>
      <c r="E833" s="606"/>
      <c r="F833" s="606"/>
      <c r="G833" s="598"/>
      <c r="H833" s="597" t="s">
        <v>447</v>
      </c>
      <c r="I833" s="606"/>
      <c r="J833" s="606"/>
      <c r="K833" s="606"/>
      <c r="L833" s="606"/>
      <c r="M833" s="607"/>
    </row>
    <row r="834" spans="1:13" ht="45.75" customHeight="1" x14ac:dyDescent="0.3">
      <c r="A834" s="654"/>
      <c r="B834" s="329" t="s">
        <v>448</v>
      </c>
      <c r="C834" s="329" t="s">
        <v>449</v>
      </c>
      <c r="D834" s="329" t="s">
        <v>450</v>
      </c>
      <c r="E834" s="329" t="s">
        <v>451</v>
      </c>
      <c r="F834" s="329">
        <v>100</v>
      </c>
      <c r="G834" s="330" t="s">
        <v>29</v>
      </c>
      <c r="H834" s="329" t="s">
        <v>452</v>
      </c>
      <c r="I834" s="329" t="s">
        <v>449</v>
      </c>
      <c r="J834" s="329" t="s">
        <v>450</v>
      </c>
      <c r="K834" s="329" t="s">
        <v>453</v>
      </c>
      <c r="L834" s="329">
        <v>100</v>
      </c>
      <c r="M834" s="331" t="s">
        <v>29</v>
      </c>
    </row>
    <row r="835" spans="1:13" ht="24.95" customHeight="1" x14ac:dyDescent="0.3">
      <c r="A835" s="332" t="s">
        <v>5</v>
      </c>
      <c r="B835" s="361">
        <v>9.75</v>
      </c>
      <c r="C835" s="362" t="s">
        <v>286</v>
      </c>
      <c r="D835" s="362" t="s">
        <v>286</v>
      </c>
      <c r="E835" s="361">
        <v>76.5</v>
      </c>
      <c r="F835" s="363">
        <f t="shared" ref="F835:F838" si="88">B835+C835+D835+E835</f>
        <v>96.25</v>
      </c>
      <c r="G835" s="364" t="str">
        <f t="shared" ref="G835:G838" si="89">IF(F835&gt;=91,"A1",IF(F835&gt;=81,"A2",IF(F835&gt;=71,"B1",IF(F835&gt;=61,"B2",IF(F835&gt;=51,"C1",IF(F835&gt;=41,"C2",IF(F835&gt;=33,"D","E")))))))</f>
        <v>A1</v>
      </c>
      <c r="H835" s="336">
        <v>8.25</v>
      </c>
      <c r="I835" s="362" t="s">
        <v>286</v>
      </c>
      <c r="J835" s="362" t="s">
        <v>286</v>
      </c>
      <c r="K835" s="337">
        <v>69</v>
      </c>
      <c r="L835" s="363">
        <f t="shared" ref="L835:L838" si="90">H835+I835+J835+K835</f>
        <v>87.25</v>
      </c>
      <c r="M835" s="365" t="str">
        <f t="shared" ref="M835:M838" si="91">IF(L835&gt;=91,"A1",IF(L835&gt;=81,"A2",IF(L835&gt;=71,"B1",IF(L835&gt;=61,"B2",IF(L835&gt;=51,"C1",IF(L835&gt;=41,"C2",IF(L835&gt;=33,"D","E")))))))</f>
        <v>A2</v>
      </c>
    </row>
    <row r="836" spans="1:13" ht="24.95" customHeight="1" x14ac:dyDescent="0.3">
      <c r="A836" s="332" t="s">
        <v>6</v>
      </c>
      <c r="B836" s="364">
        <v>9.5</v>
      </c>
      <c r="C836" s="366" t="s">
        <v>286</v>
      </c>
      <c r="D836" s="366" t="s">
        <v>286</v>
      </c>
      <c r="E836" s="364">
        <v>69</v>
      </c>
      <c r="F836" s="363">
        <f t="shared" si="88"/>
        <v>88.5</v>
      </c>
      <c r="G836" s="364" t="str">
        <f t="shared" si="89"/>
        <v>A2</v>
      </c>
      <c r="H836" s="336">
        <v>9.25</v>
      </c>
      <c r="I836" s="366" t="s">
        <v>286</v>
      </c>
      <c r="J836" s="366" t="s">
        <v>286</v>
      </c>
      <c r="K836" s="337">
        <v>72</v>
      </c>
      <c r="L836" s="363">
        <f t="shared" si="90"/>
        <v>91.25</v>
      </c>
      <c r="M836" s="367" t="str">
        <f t="shared" si="91"/>
        <v>A1</v>
      </c>
    </row>
    <row r="837" spans="1:13" ht="24.95" customHeight="1" x14ac:dyDescent="0.3">
      <c r="A837" s="332" t="s">
        <v>454</v>
      </c>
      <c r="B837" s="361">
        <v>9.5</v>
      </c>
      <c r="C837" s="366" t="s">
        <v>286</v>
      </c>
      <c r="D837" s="366" t="s">
        <v>286</v>
      </c>
      <c r="E837" s="361">
        <v>52</v>
      </c>
      <c r="F837" s="363">
        <f t="shared" si="88"/>
        <v>71.5</v>
      </c>
      <c r="G837" s="368" t="str">
        <f t="shared" si="89"/>
        <v>B1</v>
      </c>
      <c r="H837" s="375">
        <v>10</v>
      </c>
      <c r="I837" s="366" t="s">
        <v>286</v>
      </c>
      <c r="J837" s="366" t="s">
        <v>286</v>
      </c>
      <c r="K837" s="337">
        <v>63.5</v>
      </c>
      <c r="L837" s="363">
        <f t="shared" si="90"/>
        <v>83.5</v>
      </c>
      <c r="M837" s="367" t="str">
        <f t="shared" si="91"/>
        <v>A2</v>
      </c>
    </row>
    <row r="838" spans="1:13" ht="24.95" customHeight="1" x14ac:dyDescent="0.3">
      <c r="A838" s="332" t="s">
        <v>8</v>
      </c>
      <c r="B838" s="364">
        <v>8.5</v>
      </c>
      <c r="C838" s="366" t="s">
        <v>286</v>
      </c>
      <c r="D838" s="366" t="s">
        <v>288</v>
      </c>
      <c r="E838" s="364">
        <v>75.5</v>
      </c>
      <c r="F838" s="363">
        <f t="shared" si="88"/>
        <v>93.5</v>
      </c>
      <c r="G838" s="364" t="str">
        <f t="shared" si="89"/>
        <v>A1</v>
      </c>
      <c r="H838" s="336">
        <v>9.25</v>
      </c>
      <c r="I838" s="366" t="s">
        <v>288</v>
      </c>
      <c r="J838" s="366" t="s">
        <v>288</v>
      </c>
      <c r="K838" s="337">
        <v>73.5</v>
      </c>
      <c r="L838" s="363">
        <f t="shared" si="90"/>
        <v>91.75</v>
      </c>
      <c r="M838" s="369" t="str">
        <f t="shared" si="91"/>
        <v>A1</v>
      </c>
    </row>
    <row r="839" spans="1:13" ht="24.95" customHeight="1" x14ac:dyDescent="0.3">
      <c r="A839" s="332" t="s">
        <v>481</v>
      </c>
      <c r="B839" s="341"/>
      <c r="C839" s="341"/>
      <c r="D839" s="341"/>
      <c r="E839" s="343">
        <v>46</v>
      </c>
      <c r="F839" s="370"/>
      <c r="G839" s="341"/>
      <c r="H839" s="341"/>
      <c r="I839" s="341"/>
      <c r="J839" s="341"/>
      <c r="K839" s="341">
        <v>49</v>
      </c>
      <c r="L839" s="341"/>
      <c r="M839" s="365"/>
    </row>
    <row r="840" spans="1:13" ht="24.95" customHeight="1" x14ac:dyDescent="0.3">
      <c r="A840" s="332" t="s">
        <v>482</v>
      </c>
      <c r="B840" s="341"/>
      <c r="C840" s="341"/>
      <c r="D840" s="341"/>
      <c r="E840" s="343">
        <v>50</v>
      </c>
      <c r="F840" s="341"/>
      <c r="G840" s="341"/>
      <c r="H840" s="341"/>
      <c r="I840" s="341"/>
      <c r="J840" s="341"/>
      <c r="K840" s="343">
        <v>40.5</v>
      </c>
      <c r="L840" s="341"/>
      <c r="M840" s="365"/>
    </row>
    <row r="841" spans="1:13" ht="24.95" customHeight="1" x14ac:dyDescent="0.3">
      <c r="A841" s="332" t="s">
        <v>483</v>
      </c>
      <c r="B841" s="341"/>
      <c r="C841" s="341"/>
      <c r="D841" s="341"/>
      <c r="E841" s="341">
        <v>45</v>
      </c>
      <c r="F841" s="341"/>
      <c r="G841" s="341"/>
      <c r="H841" s="341"/>
      <c r="I841" s="341"/>
      <c r="J841" s="341"/>
      <c r="K841" s="341">
        <v>48</v>
      </c>
      <c r="L841" s="341"/>
      <c r="M841" s="365"/>
    </row>
    <row r="842" spans="1:13" ht="48.75" customHeight="1" x14ac:dyDescent="0.3">
      <c r="A842" s="332" t="s">
        <v>455</v>
      </c>
      <c r="B842" s="325"/>
      <c r="C842" s="344" t="s">
        <v>456</v>
      </c>
      <c r="D842" s="345">
        <f>(F835+F836+F837+F838+E839)</f>
        <v>395.75</v>
      </c>
      <c r="E842" s="346"/>
      <c r="F842" s="344" t="s">
        <v>457</v>
      </c>
      <c r="G842" s="346">
        <f>(D842/450)*100</f>
        <v>87.944444444444443</v>
      </c>
      <c r="H842" s="346"/>
      <c r="I842" s="347"/>
      <c r="J842" s="609" t="s">
        <v>458</v>
      </c>
      <c r="K842" s="610"/>
      <c r="L842" s="599" t="str">
        <f>IF(G842&gt;=91,"A1",IF(G842&gt;=81,"A2",IF(G842&gt;=71,"B1",IF(G842&gt;=61,"B2",IF(G842&gt;=51,"C1",IF(G842&gt;=41,"C2",IF(G842&gt;=33,"D","E")))))))</f>
        <v>A2</v>
      </c>
      <c r="M842" s="601" t="str">
        <f t="shared" ref="M842:M844" si="92">IF(K842&gt;=91,"A1",IF(K842&gt;=81,"A2",IF(K842&gt;=71,"B1",IF(K842&gt;=61,"B2",IF(K842&gt;=51,"C1",IF(K842&gt;=41,"C2",IF(K842&gt;=33,"D","E")))))))</f>
        <v>E</v>
      </c>
    </row>
    <row r="843" spans="1:13" ht="54" customHeight="1" x14ac:dyDescent="0.3">
      <c r="A843" s="348" t="s">
        <v>459</v>
      </c>
      <c r="B843" s="325"/>
      <c r="C843" s="344" t="s">
        <v>460</v>
      </c>
      <c r="D843" s="345">
        <f>(L835+L836+L837+L838+K839)</f>
        <v>402.75</v>
      </c>
      <c r="E843" s="346"/>
      <c r="F843" s="344" t="s">
        <v>461</v>
      </c>
      <c r="G843" s="346">
        <f>D843/450*100</f>
        <v>89.5</v>
      </c>
      <c r="H843" s="346"/>
      <c r="I843" s="347"/>
      <c r="J843" s="609" t="s">
        <v>462</v>
      </c>
      <c r="K843" s="610"/>
      <c r="L843" s="341" t="str">
        <f>IF(G843&gt;=91,"A1",IF(G843&gt;=81,"A2",IF(G843&gt;=71,"B1",IF(G843&gt;=61,"B2",IF(G843&gt;=51,"C1",IF(G843&gt;=41,"C2",IF(G843&gt;=33,"D","E")))))))</f>
        <v>A2</v>
      </c>
      <c r="M843" s="365" t="str">
        <f t="shared" si="92"/>
        <v>E</v>
      </c>
    </row>
    <row r="844" spans="1:13" ht="43.5" customHeight="1" x14ac:dyDescent="0.3">
      <c r="A844" s="349" t="s">
        <v>463</v>
      </c>
      <c r="B844" s="350"/>
      <c r="C844" s="350">
        <f>(D842+D843)</f>
        <v>798.5</v>
      </c>
      <c r="D844" s="650"/>
      <c r="E844" s="651"/>
      <c r="F844" s="350" t="s">
        <v>464</v>
      </c>
      <c r="G844" s="350"/>
      <c r="H844" s="350"/>
      <c r="I844" s="320">
        <f>(C844/900)*100</f>
        <v>88.722222222222229</v>
      </c>
      <c r="J844" s="350" t="s">
        <v>465</v>
      </c>
      <c r="K844" s="350"/>
      <c r="L844" s="350" t="str">
        <f>IF(I844&gt;=91,"A1",IF(I844&gt;=81,"A2",IF(I844&gt;=71,"B1",IF(I844&gt;=61,"B2",IF(I844&gt;=51,"C1",IF(I844&gt;=41,"C2",IF(I844&gt;=33,"D","E")))))))</f>
        <v>A2</v>
      </c>
      <c r="M844" s="371" t="str">
        <f t="shared" si="92"/>
        <v>E</v>
      </c>
    </row>
    <row r="845" spans="1:13" ht="24.95" customHeight="1" x14ac:dyDescent="0.3">
      <c r="A845" s="649" t="s">
        <v>250</v>
      </c>
      <c r="B845" s="629"/>
      <c r="C845" s="629"/>
      <c r="D845" s="629"/>
      <c r="E845" s="629"/>
      <c r="F845" s="629"/>
      <c r="G845" s="629"/>
      <c r="H845" s="629"/>
      <c r="I845" s="629"/>
      <c r="J845" s="629"/>
      <c r="K845" s="629"/>
      <c r="L845" s="629"/>
      <c r="M845" s="648"/>
    </row>
    <row r="846" spans="1:13" ht="24.95" customHeight="1" x14ac:dyDescent="0.3">
      <c r="A846" s="608" t="s">
        <v>251</v>
      </c>
      <c r="B846" s="606"/>
      <c r="C846" s="606"/>
      <c r="D846" s="606"/>
      <c r="E846" s="606"/>
      <c r="F846" s="606"/>
      <c r="G846" s="606"/>
      <c r="H846" s="606"/>
      <c r="I846" s="606"/>
      <c r="J846" s="606"/>
      <c r="K846" s="606"/>
      <c r="L846" s="606"/>
      <c r="M846" s="607"/>
    </row>
    <row r="847" spans="1:13" ht="24.95" customHeight="1" x14ac:dyDescent="0.3">
      <c r="A847" s="608" t="s">
        <v>252</v>
      </c>
      <c r="B847" s="606"/>
      <c r="C847" s="606"/>
      <c r="D847" s="606"/>
      <c r="E847" s="598"/>
      <c r="F847" s="597" t="s">
        <v>253</v>
      </c>
      <c r="G847" s="606"/>
      <c r="H847" s="606"/>
      <c r="I847" s="606"/>
      <c r="J847" s="598"/>
      <c r="K847" s="597" t="s">
        <v>466</v>
      </c>
      <c r="L847" s="606"/>
      <c r="M847" s="607"/>
    </row>
    <row r="848" spans="1:13" ht="24.95" customHeight="1" x14ac:dyDescent="0.3">
      <c r="A848" s="643" t="s">
        <v>254</v>
      </c>
      <c r="B848" s="644"/>
      <c r="C848" s="644"/>
      <c r="D848" s="644"/>
      <c r="E848" s="645"/>
      <c r="F848" s="599" t="s">
        <v>270</v>
      </c>
      <c r="G848" s="600"/>
      <c r="H848" s="600"/>
      <c r="I848" s="600"/>
      <c r="J848" s="602"/>
      <c r="K848" s="599" t="s">
        <v>270</v>
      </c>
      <c r="L848" s="600"/>
      <c r="M848" s="601"/>
    </row>
    <row r="849" spans="1:13" ht="24.95" customHeight="1" x14ac:dyDescent="0.3">
      <c r="A849" s="608" t="s">
        <v>255</v>
      </c>
      <c r="B849" s="606"/>
      <c r="C849" s="606"/>
      <c r="D849" s="606"/>
      <c r="E849" s="606"/>
      <c r="F849" s="606"/>
      <c r="G849" s="606"/>
      <c r="H849" s="606"/>
      <c r="I849" s="606"/>
      <c r="J849" s="606"/>
      <c r="K849" s="606"/>
      <c r="L849" s="606"/>
      <c r="M849" s="607"/>
    </row>
    <row r="850" spans="1:13" ht="24.95" customHeight="1" x14ac:dyDescent="0.3">
      <c r="A850" s="608" t="s">
        <v>252</v>
      </c>
      <c r="B850" s="606"/>
      <c r="C850" s="606"/>
      <c r="D850" s="606"/>
      <c r="E850" s="598"/>
      <c r="F850" s="597" t="s">
        <v>253</v>
      </c>
      <c r="G850" s="606"/>
      <c r="H850" s="606"/>
      <c r="I850" s="606"/>
      <c r="J850" s="598"/>
      <c r="K850" s="597" t="s">
        <v>466</v>
      </c>
      <c r="L850" s="606"/>
      <c r="M850" s="607"/>
    </row>
    <row r="851" spans="1:13" ht="24.95" customHeight="1" x14ac:dyDescent="0.3">
      <c r="A851" s="603" t="s">
        <v>256</v>
      </c>
      <c r="B851" s="604"/>
      <c r="C851" s="604"/>
      <c r="D851" s="604"/>
      <c r="E851" s="605"/>
      <c r="F851" s="599" t="s">
        <v>479</v>
      </c>
      <c r="G851" s="600"/>
      <c r="H851" s="600"/>
      <c r="I851" s="600"/>
      <c r="J851" s="602"/>
      <c r="K851" s="599" t="s">
        <v>275</v>
      </c>
      <c r="L851" s="600"/>
      <c r="M851" s="601"/>
    </row>
    <row r="852" spans="1:13" ht="24.95" customHeight="1" x14ac:dyDescent="0.3">
      <c r="A852" s="603" t="s">
        <v>257</v>
      </c>
      <c r="B852" s="604"/>
      <c r="C852" s="604"/>
      <c r="D852" s="604"/>
      <c r="E852" s="605"/>
      <c r="F852" s="599" t="s">
        <v>270</v>
      </c>
      <c r="G852" s="600"/>
      <c r="H852" s="600"/>
      <c r="I852" s="600"/>
      <c r="J852" s="602"/>
      <c r="K852" s="599" t="s">
        <v>270</v>
      </c>
      <c r="L852" s="600"/>
      <c r="M852" s="601"/>
    </row>
    <row r="853" spans="1:13" ht="24.95" customHeight="1" x14ac:dyDescent="0.3">
      <c r="A853" s="643" t="s">
        <v>478</v>
      </c>
      <c r="B853" s="644"/>
      <c r="C853" s="644"/>
      <c r="D853" s="644"/>
      <c r="E853" s="645"/>
      <c r="F853" s="599" t="s">
        <v>270</v>
      </c>
      <c r="G853" s="600"/>
      <c r="H853" s="600"/>
      <c r="I853" s="600"/>
      <c r="J853" s="602"/>
      <c r="K853" s="599" t="s">
        <v>270</v>
      </c>
      <c r="L853" s="600"/>
      <c r="M853" s="601"/>
    </row>
    <row r="854" spans="1:13" ht="24.95" customHeight="1" x14ac:dyDescent="0.3">
      <c r="A854" s="643" t="s">
        <v>259</v>
      </c>
      <c r="B854" s="644"/>
      <c r="C854" s="644"/>
      <c r="D854" s="644"/>
      <c r="E854" s="645"/>
      <c r="F854" s="599" t="s">
        <v>270</v>
      </c>
      <c r="G854" s="600"/>
      <c r="H854" s="600"/>
      <c r="I854" s="600"/>
      <c r="J854" s="602"/>
      <c r="K854" s="599" t="s">
        <v>270</v>
      </c>
      <c r="L854" s="600"/>
      <c r="M854" s="601"/>
    </row>
    <row r="855" spans="1:13" ht="24.95" customHeight="1" x14ac:dyDescent="0.3">
      <c r="A855" s="608" t="s">
        <v>260</v>
      </c>
      <c r="B855" s="606"/>
      <c r="C855" s="606"/>
      <c r="D855" s="606"/>
      <c r="E855" s="606"/>
      <c r="F855" s="606"/>
      <c r="G855" s="606"/>
      <c r="H855" s="606"/>
      <c r="I855" s="606"/>
      <c r="J855" s="606"/>
      <c r="K855" s="606"/>
      <c r="L855" s="606"/>
      <c r="M855" s="607"/>
    </row>
    <row r="856" spans="1:13" ht="24.95" customHeight="1" x14ac:dyDescent="0.3">
      <c r="A856" s="608" t="s">
        <v>252</v>
      </c>
      <c r="B856" s="606"/>
      <c r="C856" s="606"/>
      <c r="D856" s="606"/>
      <c r="E856" s="598"/>
      <c r="F856" s="597" t="s">
        <v>253</v>
      </c>
      <c r="G856" s="606"/>
      <c r="H856" s="606"/>
      <c r="I856" s="606"/>
      <c r="J856" s="598"/>
      <c r="K856" s="597" t="s">
        <v>466</v>
      </c>
      <c r="L856" s="606"/>
      <c r="M856" s="607"/>
    </row>
    <row r="857" spans="1:13" ht="24.95" customHeight="1" x14ac:dyDescent="0.3">
      <c r="A857" s="643" t="s">
        <v>261</v>
      </c>
      <c r="B857" s="644"/>
      <c r="C857" s="644"/>
      <c r="D857" s="644"/>
      <c r="E857" s="644"/>
      <c r="F857" s="645"/>
      <c r="G857" s="599" t="s">
        <v>500</v>
      </c>
      <c r="H857" s="600"/>
      <c r="I857" s="600"/>
      <c r="J857" s="600"/>
      <c r="K857" s="600"/>
      <c r="L857" s="600"/>
      <c r="M857" s="601"/>
    </row>
    <row r="858" spans="1:13" ht="24.95" customHeight="1" x14ac:dyDescent="0.3">
      <c r="A858" s="332" t="s">
        <v>467</v>
      </c>
      <c r="B858" s="599" t="s">
        <v>244</v>
      </c>
      <c r="C858" s="600"/>
      <c r="D858" s="600"/>
      <c r="E858" s="600"/>
      <c r="F858" s="600"/>
      <c r="G858" s="600"/>
      <c r="H858" s="600"/>
      <c r="I858" s="600"/>
      <c r="J858" s="600"/>
      <c r="K858" s="600"/>
      <c r="L858" s="600"/>
      <c r="M858" s="601"/>
    </row>
    <row r="859" spans="1:13" ht="24.95" customHeight="1" x14ac:dyDescent="0.3">
      <c r="A859" s="332" t="s">
        <v>48</v>
      </c>
      <c r="B859" s="599" t="s">
        <v>470</v>
      </c>
      <c r="C859" s="600"/>
      <c r="D859" s="600"/>
      <c r="E859" s="600"/>
      <c r="F859" s="600"/>
      <c r="G859" s="600"/>
      <c r="H859" s="600"/>
      <c r="I859" s="600"/>
      <c r="J859" s="600"/>
      <c r="K859" s="600"/>
      <c r="L859" s="600"/>
      <c r="M859" s="601"/>
    </row>
    <row r="860" spans="1:13" ht="24.95" customHeight="1" x14ac:dyDescent="0.3">
      <c r="A860" s="655" t="s">
        <v>468</v>
      </c>
      <c r="B860" s="621"/>
      <c r="C860" s="622"/>
      <c r="D860" s="662" t="s">
        <v>471</v>
      </c>
      <c r="E860" s="663"/>
      <c r="F860" s="663"/>
      <c r="G860" s="663"/>
      <c r="H860" s="663"/>
      <c r="I860" s="664"/>
      <c r="J860" s="671" t="s">
        <v>469</v>
      </c>
      <c r="K860" s="621"/>
      <c r="L860" s="621"/>
      <c r="M860" s="672"/>
    </row>
    <row r="861" spans="1:13" ht="24.95" customHeight="1" x14ac:dyDescent="0.3">
      <c r="A861" s="656"/>
      <c r="B861" s="657"/>
      <c r="C861" s="658"/>
      <c r="D861" s="665"/>
      <c r="E861" s="666"/>
      <c r="F861" s="666"/>
      <c r="G861" s="666"/>
      <c r="H861" s="666"/>
      <c r="I861" s="667"/>
      <c r="J861" s="673"/>
      <c r="K861" s="657"/>
      <c r="L861" s="657"/>
      <c r="M861" s="674"/>
    </row>
    <row r="862" spans="1:13" ht="24.95" customHeight="1" x14ac:dyDescent="0.3">
      <c r="A862" s="656"/>
      <c r="B862" s="657"/>
      <c r="C862" s="658"/>
      <c r="D862" s="665"/>
      <c r="E862" s="666"/>
      <c r="F862" s="666"/>
      <c r="G862" s="666"/>
      <c r="H862" s="666"/>
      <c r="I862" s="667"/>
      <c r="J862" s="673"/>
      <c r="K862" s="657"/>
      <c r="L862" s="657"/>
      <c r="M862" s="674"/>
    </row>
    <row r="863" spans="1:13" ht="24.95" customHeight="1" x14ac:dyDescent="0.3">
      <c r="A863" s="659"/>
      <c r="B863" s="660"/>
      <c r="C863" s="661"/>
      <c r="D863" s="668"/>
      <c r="E863" s="669"/>
      <c r="F863" s="669"/>
      <c r="G863" s="669"/>
      <c r="H863" s="669"/>
      <c r="I863" s="670"/>
      <c r="J863" s="675"/>
      <c r="K863" s="660"/>
      <c r="L863" s="660"/>
      <c r="M863" s="676"/>
    </row>
    <row r="864" spans="1:13" ht="24.95" customHeight="1" x14ac:dyDescent="0.3">
      <c r="A864" s="608" t="s">
        <v>262</v>
      </c>
      <c r="B864" s="606"/>
      <c r="C864" s="606"/>
      <c r="D864" s="606"/>
      <c r="E864" s="606"/>
      <c r="F864" s="606"/>
      <c r="G864" s="598"/>
      <c r="H864" s="597" t="s">
        <v>263</v>
      </c>
      <c r="I864" s="606"/>
      <c r="J864" s="606"/>
      <c r="K864" s="606"/>
      <c r="L864" s="606"/>
      <c r="M864" s="607"/>
    </row>
    <row r="865" spans="1:13" ht="24.95" customHeight="1" x14ac:dyDescent="0.3">
      <c r="A865" s="351" t="s">
        <v>264</v>
      </c>
      <c r="B865" s="597" t="s">
        <v>11</v>
      </c>
      <c r="C865" s="598"/>
      <c r="D865" s="347" t="s">
        <v>264</v>
      </c>
      <c r="E865" s="346"/>
      <c r="F865" s="597" t="s">
        <v>11</v>
      </c>
      <c r="G865" s="598"/>
      <c r="H865" s="352"/>
      <c r="I865" s="352"/>
      <c r="J865" s="353" t="s">
        <v>265</v>
      </c>
      <c r="K865" s="352"/>
      <c r="L865" s="352" t="s">
        <v>11</v>
      </c>
      <c r="M865" s="354"/>
    </row>
    <row r="866" spans="1:13" ht="24.95" customHeight="1" x14ac:dyDescent="0.3">
      <c r="A866" s="351" t="s">
        <v>266</v>
      </c>
      <c r="B866" s="597" t="s">
        <v>267</v>
      </c>
      <c r="C866" s="598"/>
      <c r="D866" s="597" t="s">
        <v>268</v>
      </c>
      <c r="E866" s="598"/>
      <c r="F866" s="597" t="s">
        <v>269</v>
      </c>
      <c r="G866" s="598"/>
      <c r="H866" s="352"/>
      <c r="I866" s="352"/>
      <c r="J866" s="597">
        <v>3</v>
      </c>
      <c r="K866" s="598"/>
      <c r="L866" s="346" t="s">
        <v>270</v>
      </c>
      <c r="M866" s="354"/>
    </row>
    <row r="867" spans="1:13" ht="24.95" customHeight="1" x14ac:dyDescent="0.3">
      <c r="A867" s="351" t="s">
        <v>271</v>
      </c>
      <c r="B867" s="597" t="s">
        <v>272</v>
      </c>
      <c r="C867" s="598"/>
      <c r="D867" s="597" t="s">
        <v>273</v>
      </c>
      <c r="E867" s="598"/>
      <c r="F867" s="597" t="s">
        <v>274</v>
      </c>
      <c r="G867" s="598"/>
      <c r="H867" s="352"/>
      <c r="I867" s="352"/>
      <c r="J867" s="597">
        <v>2</v>
      </c>
      <c r="K867" s="598"/>
      <c r="L867" s="346" t="s">
        <v>275</v>
      </c>
      <c r="M867" s="354"/>
    </row>
    <row r="868" spans="1:13" ht="24.95" customHeight="1" x14ac:dyDescent="0.3">
      <c r="A868" s="351" t="s">
        <v>276</v>
      </c>
      <c r="B868" s="597" t="s">
        <v>277</v>
      </c>
      <c r="C868" s="598"/>
      <c r="D868" s="597" t="s">
        <v>278</v>
      </c>
      <c r="E868" s="598"/>
      <c r="F868" s="597" t="s">
        <v>279</v>
      </c>
      <c r="G868" s="598"/>
      <c r="H868" s="352"/>
      <c r="I868" s="352"/>
      <c r="J868" s="597">
        <v>1</v>
      </c>
      <c r="K868" s="598"/>
      <c r="L868" s="346" t="s">
        <v>280</v>
      </c>
      <c r="M868" s="354"/>
    </row>
    <row r="869" spans="1:13" ht="24.95" customHeight="1" thickBot="1" x14ac:dyDescent="0.35">
      <c r="A869" s="355" t="s">
        <v>281</v>
      </c>
      <c r="B869" s="677" t="s">
        <v>282</v>
      </c>
      <c r="C869" s="678"/>
      <c r="D869" s="679" t="s">
        <v>283</v>
      </c>
      <c r="E869" s="680"/>
      <c r="F869" s="679" t="s">
        <v>284</v>
      </c>
      <c r="G869" s="680"/>
      <c r="H869" s="356"/>
      <c r="I869" s="356"/>
      <c r="J869" s="356"/>
      <c r="K869" s="356"/>
      <c r="L869" s="356"/>
      <c r="M869" s="357"/>
    </row>
    <row r="870" spans="1:13" ht="21" thickBot="1" x14ac:dyDescent="0.35"/>
    <row r="871" spans="1:13" ht="30" customHeight="1" x14ac:dyDescent="0.3">
      <c r="A871" s="321"/>
      <c r="B871" s="619" t="s">
        <v>429</v>
      </c>
      <c r="C871" s="619"/>
      <c r="D871" s="619"/>
      <c r="E871" s="619"/>
      <c r="F871" s="619"/>
      <c r="G871" s="619"/>
      <c r="H871" s="619"/>
      <c r="I871" s="623"/>
      <c r="J871" s="618" t="s">
        <v>430</v>
      </c>
      <c r="K871" s="619"/>
      <c r="L871" s="619"/>
      <c r="M871" s="620"/>
    </row>
    <row r="872" spans="1:13" ht="30" customHeight="1" x14ac:dyDescent="0.3">
      <c r="A872" s="608" t="s">
        <v>431</v>
      </c>
      <c r="B872" s="606"/>
      <c r="C872" s="606"/>
      <c r="D872" s="606"/>
      <c r="E872" s="606"/>
      <c r="F872" s="606"/>
      <c r="G872" s="606"/>
      <c r="H872" s="606"/>
      <c r="I872" s="606"/>
      <c r="J872" s="606"/>
      <c r="K872" s="606"/>
      <c r="L872" s="606"/>
      <c r="M872" s="607"/>
    </row>
    <row r="873" spans="1:13" ht="30" customHeight="1" x14ac:dyDescent="0.3">
      <c r="A873" s="323"/>
      <c r="B873" s="606" t="s">
        <v>432</v>
      </c>
      <c r="C873" s="606"/>
      <c r="D873" s="606"/>
      <c r="E873" s="598"/>
      <c r="F873" s="324" t="s">
        <v>433</v>
      </c>
      <c r="G873" s="324"/>
      <c r="H873" s="597" t="s">
        <v>434</v>
      </c>
      <c r="I873" s="606"/>
      <c r="J873" s="598"/>
      <c r="K873" s="319" t="s">
        <v>435</v>
      </c>
      <c r="L873" s="325"/>
      <c r="M873" s="326"/>
    </row>
    <row r="874" spans="1:13" ht="30" customHeight="1" x14ac:dyDescent="0.3">
      <c r="A874" s="608" t="s">
        <v>477</v>
      </c>
      <c r="B874" s="606"/>
      <c r="C874" s="606"/>
      <c r="D874" s="606"/>
      <c r="E874" s="606"/>
      <c r="F874" s="606"/>
      <c r="G874" s="606"/>
      <c r="H874" s="606"/>
      <c r="I874" s="606"/>
      <c r="J874" s="606"/>
      <c r="K874" s="606"/>
      <c r="L874" s="606"/>
      <c r="M874" s="607"/>
    </row>
    <row r="875" spans="1:13" ht="30" customHeight="1" x14ac:dyDescent="0.3">
      <c r="A875" s="608" t="s">
        <v>436</v>
      </c>
      <c r="B875" s="606"/>
      <c r="C875" s="606"/>
      <c r="D875" s="606"/>
      <c r="E875" s="606"/>
      <c r="F875" s="606"/>
      <c r="G875" s="606"/>
      <c r="H875" s="606"/>
      <c r="I875" s="606"/>
      <c r="J875" s="606"/>
      <c r="K875" s="606"/>
      <c r="L875" s="606"/>
      <c r="M875" s="607"/>
    </row>
    <row r="876" spans="1:13" ht="30" customHeight="1" x14ac:dyDescent="0.3">
      <c r="A876" s="603" t="s">
        <v>437</v>
      </c>
      <c r="B876" s="605"/>
      <c r="C876" s="631" t="s">
        <v>184</v>
      </c>
      <c r="D876" s="629"/>
      <c r="E876" s="629"/>
      <c r="F876" s="629"/>
      <c r="G876" s="630"/>
      <c r="H876" s="327" t="s">
        <v>438</v>
      </c>
      <c r="I876" s="328"/>
      <c r="J876" s="631">
        <v>19</v>
      </c>
      <c r="K876" s="629"/>
      <c r="L876" s="629"/>
      <c r="M876" s="648"/>
    </row>
    <row r="877" spans="1:13" ht="30" customHeight="1" x14ac:dyDescent="0.3">
      <c r="A877" s="603" t="s">
        <v>439</v>
      </c>
      <c r="B877" s="605"/>
      <c r="C877" s="631" t="s">
        <v>472</v>
      </c>
      <c r="D877" s="629"/>
      <c r="E877" s="629"/>
      <c r="F877" s="629"/>
      <c r="G877" s="630"/>
      <c r="H877" s="327" t="s">
        <v>440</v>
      </c>
      <c r="I877" s="328"/>
      <c r="J877" s="631">
        <v>1329</v>
      </c>
      <c r="K877" s="629"/>
      <c r="L877" s="629"/>
      <c r="M877" s="648"/>
    </row>
    <row r="878" spans="1:13" ht="30" customHeight="1" x14ac:dyDescent="0.3">
      <c r="A878" s="603" t="s">
        <v>441</v>
      </c>
      <c r="B878" s="605"/>
      <c r="C878" s="628">
        <v>42060</v>
      </c>
      <c r="D878" s="646"/>
      <c r="E878" s="646"/>
      <c r="F878" s="646"/>
      <c r="G878" s="647"/>
      <c r="H878" s="327" t="s">
        <v>442</v>
      </c>
      <c r="I878" s="328"/>
      <c r="J878" s="631">
        <v>9419753755</v>
      </c>
      <c r="K878" s="629"/>
      <c r="L878" s="629"/>
      <c r="M878" s="648"/>
    </row>
    <row r="879" spans="1:13" ht="30" customHeight="1" x14ac:dyDescent="0.3">
      <c r="A879" s="603" t="s">
        <v>443</v>
      </c>
      <c r="B879" s="605"/>
      <c r="C879" s="631" t="s">
        <v>239</v>
      </c>
      <c r="D879" s="629"/>
      <c r="E879" s="629"/>
      <c r="F879" s="629"/>
      <c r="G879" s="648"/>
      <c r="H879" s="643" t="s">
        <v>36</v>
      </c>
      <c r="I879" s="645"/>
      <c r="J879" s="631" t="s">
        <v>238</v>
      </c>
      <c r="K879" s="629"/>
      <c r="L879" s="629"/>
      <c r="M879" s="648"/>
    </row>
    <row r="880" spans="1:13" ht="30" customHeight="1" x14ac:dyDescent="0.3">
      <c r="A880" s="608" t="s">
        <v>444</v>
      </c>
      <c r="B880" s="606"/>
      <c r="C880" s="606"/>
      <c r="D880" s="606"/>
      <c r="E880" s="606"/>
      <c r="F880" s="606"/>
      <c r="G880" s="606"/>
      <c r="H880" s="606"/>
      <c r="I880" s="606"/>
      <c r="J880" s="606"/>
      <c r="K880" s="606"/>
      <c r="L880" s="606"/>
      <c r="M880" s="607"/>
    </row>
    <row r="881" spans="1:13" ht="30" customHeight="1" x14ac:dyDescent="0.3">
      <c r="A881" s="653" t="s">
        <v>445</v>
      </c>
      <c r="B881" s="597" t="s">
        <v>446</v>
      </c>
      <c r="C881" s="606"/>
      <c r="D881" s="606"/>
      <c r="E881" s="606"/>
      <c r="F881" s="606"/>
      <c r="G881" s="598"/>
      <c r="H881" s="597" t="s">
        <v>447</v>
      </c>
      <c r="I881" s="606"/>
      <c r="J881" s="606"/>
      <c r="K881" s="606"/>
      <c r="L881" s="606"/>
      <c r="M881" s="607"/>
    </row>
    <row r="882" spans="1:13" ht="50.25" customHeight="1" x14ac:dyDescent="0.3">
      <c r="A882" s="654"/>
      <c r="B882" s="329" t="s">
        <v>448</v>
      </c>
      <c r="C882" s="329" t="s">
        <v>449</v>
      </c>
      <c r="D882" s="329" t="s">
        <v>450</v>
      </c>
      <c r="E882" s="329" t="s">
        <v>451</v>
      </c>
      <c r="F882" s="329">
        <v>100</v>
      </c>
      <c r="G882" s="330" t="s">
        <v>29</v>
      </c>
      <c r="H882" s="329" t="s">
        <v>452</v>
      </c>
      <c r="I882" s="329" t="s">
        <v>449</v>
      </c>
      <c r="J882" s="329" t="s">
        <v>450</v>
      </c>
      <c r="K882" s="329" t="s">
        <v>453</v>
      </c>
      <c r="L882" s="329">
        <v>100</v>
      </c>
      <c r="M882" s="331" t="s">
        <v>29</v>
      </c>
    </row>
    <row r="883" spans="1:13" ht="30" customHeight="1" x14ac:dyDescent="0.3">
      <c r="A883" s="332" t="s">
        <v>5</v>
      </c>
      <c r="B883" s="361">
        <v>7.75</v>
      </c>
      <c r="C883" s="362" t="s">
        <v>287</v>
      </c>
      <c r="D883" s="362" t="s">
        <v>287</v>
      </c>
      <c r="E883" s="361">
        <v>62.5</v>
      </c>
      <c r="F883" s="363">
        <f t="shared" ref="F883:F886" si="93">B883+C883+D883+E883</f>
        <v>78.25</v>
      </c>
      <c r="G883" s="364" t="str">
        <f t="shared" ref="G883:G886" si="94">IF(F883&gt;=91,"A1",IF(F883&gt;=81,"A2",IF(F883&gt;=71,"B1",IF(F883&gt;=61,"B2",IF(F883&gt;=51,"C1",IF(F883&gt;=41,"C2",IF(F883&gt;=33,"D","E")))))))</f>
        <v>B1</v>
      </c>
      <c r="H883" s="336">
        <v>8.75</v>
      </c>
      <c r="I883" s="362" t="s">
        <v>287</v>
      </c>
      <c r="J883" s="362" t="s">
        <v>288</v>
      </c>
      <c r="K883" s="337">
        <v>51.5</v>
      </c>
      <c r="L883" s="363">
        <f t="shared" ref="L883:L886" si="95">H883+I883+J883+K883</f>
        <v>68.75</v>
      </c>
      <c r="M883" s="365" t="str">
        <f t="shared" ref="M883:M886" si="96">IF(L883&gt;=91,"A1",IF(L883&gt;=81,"A2",IF(L883&gt;=71,"B1",IF(L883&gt;=61,"B2",IF(L883&gt;=51,"C1",IF(L883&gt;=41,"C2",IF(L883&gt;=33,"D","E")))))))</f>
        <v>B2</v>
      </c>
    </row>
    <row r="884" spans="1:13" ht="30" customHeight="1" x14ac:dyDescent="0.3">
      <c r="A884" s="332" t="s">
        <v>6</v>
      </c>
      <c r="B884" s="364">
        <v>9.25</v>
      </c>
      <c r="C884" s="366" t="s">
        <v>287</v>
      </c>
      <c r="D884" s="366" t="s">
        <v>290</v>
      </c>
      <c r="E884" s="364">
        <v>37</v>
      </c>
      <c r="F884" s="363">
        <f t="shared" si="93"/>
        <v>52.75</v>
      </c>
      <c r="G884" s="364" t="str">
        <f t="shared" si="94"/>
        <v>C1</v>
      </c>
      <c r="H884" s="336">
        <v>7.25</v>
      </c>
      <c r="I884" s="366" t="s">
        <v>287</v>
      </c>
      <c r="J884" s="366" t="s">
        <v>288</v>
      </c>
      <c r="K884" s="337">
        <v>43</v>
      </c>
      <c r="L884" s="363">
        <f t="shared" si="95"/>
        <v>58.75</v>
      </c>
      <c r="M884" s="367" t="str">
        <f t="shared" si="96"/>
        <v>C1</v>
      </c>
    </row>
    <row r="885" spans="1:13" ht="30" customHeight="1" x14ac:dyDescent="0.3">
      <c r="A885" s="332" t="s">
        <v>454</v>
      </c>
      <c r="B885" s="361">
        <v>8.25</v>
      </c>
      <c r="C885" s="366" t="s">
        <v>287</v>
      </c>
      <c r="D885" s="366" t="s">
        <v>291</v>
      </c>
      <c r="E885" s="361">
        <v>47</v>
      </c>
      <c r="F885" s="363">
        <f t="shared" si="93"/>
        <v>61.25</v>
      </c>
      <c r="G885" s="368" t="str">
        <f t="shared" si="94"/>
        <v>B2</v>
      </c>
      <c r="H885" s="373">
        <v>10</v>
      </c>
      <c r="I885" s="366" t="s">
        <v>287</v>
      </c>
      <c r="J885" s="366" t="s">
        <v>288</v>
      </c>
      <c r="K885" s="337">
        <v>58</v>
      </c>
      <c r="L885" s="363">
        <f t="shared" si="95"/>
        <v>76.5</v>
      </c>
      <c r="M885" s="367" t="str">
        <f t="shared" si="96"/>
        <v>B1</v>
      </c>
    </row>
    <row r="886" spans="1:13" ht="30" customHeight="1" x14ac:dyDescent="0.3">
      <c r="A886" s="332" t="s">
        <v>8</v>
      </c>
      <c r="B886" s="364">
        <v>8</v>
      </c>
      <c r="C886" s="366" t="s">
        <v>289</v>
      </c>
      <c r="D886" s="366" t="s">
        <v>287</v>
      </c>
      <c r="E886" s="363" t="s">
        <v>488</v>
      </c>
      <c r="F886" s="363">
        <f t="shared" si="93"/>
        <v>48.5</v>
      </c>
      <c r="G886" s="364" t="str">
        <f t="shared" si="94"/>
        <v>C2</v>
      </c>
      <c r="H886" s="336">
        <v>9</v>
      </c>
      <c r="I886" s="366" t="s">
        <v>287</v>
      </c>
      <c r="J886" s="366" t="s">
        <v>287</v>
      </c>
      <c r="K886" s="337">
        <v>69.5</v>
      </c>
      <c r="L886" s="363">
        <f t="shared" si="95"/>
        <v>86.5</v>
      </c>
      <c r="M886" s="369" t="str">
        <f t="shared" si="96"/>
        <v>A2</v>
      </c>
    </row>
    <row r="887" spans="1:13" ht="30" customHeight="1" x14ac:dyDescent="0.3">
      <c r="A887" s="332" t="s">
        <v>481</v>
      </c>
      <c r="B887" s="341"/>
      <c r="C887" s="341"/>
      <c r="D887" s="341"/>
      <c r="E887" s="343">
        <v>42.5</v>
      </c>
      <c r="F887" s="370"/>
      <c r="G887" s="341"/>
      <c r="H887" s="341"/>
      <c r="I887" s="341"/>
      <c r="J887" s="341"/>
      <c r="K887" s="341">
        <v>40.5</v>
      </c>
      <c r="L887" s="341"/>
      <c r="M887" s="365"/>
    </row>
    <row r="888" spans="1:13" ht="30" customHeight="1" x14ac:dyDescent="0.3">
      <c r="A888" s="332" t="s">
        <v>482</v>
      </c>
      <c r="B888" s="341"/>
      <c r="C888" s="341"/>
      <c r="D888" s="341"/>
      <c r="E888" s="343">
        <v>34</v>
      </c>
      <c r="F888" s="341"/>
      <c r="G888" s="341"/>
      <c r="H888" s="341"/>
      <c r="I888" s="341"/>
      <c r="J888" s="341"/>
      <c r="K888" s="343">
        <v>32</v>
      </c>
      <c r="L888" s="341"/>
      <c r="M888" s="365"/>
    </row>
    <row r="889" spans="1:13" ht="30" customHeight="1" x14ac:dyDescent="0.3">
      <c r="A889" s="332" t="s">
        <v>483</v>
      </c>
      <c r="B889" s="341"/>
      <c r="C889" s="341"/>
      <c r="D889" s="341"/>
      <c r="E889" s="341">
        <v>19</v>
      </c>
      <c r="F889" s="341"/>
      <c r="G889" s="341"/>
      <c r="H889" s="341"/>
      <c r="I889" s="341"/>
      <c r="J889" s="341"/>
      <c r="K889" s="341">
        <v>45</v>
      </c>
      <c r="L889" s="341"/>
      <c r="M889" s="365"/>
    </row>
    <row r="890" spans="1:13" ht="48.75" customHeight="1" x14ac:dyDescent="0.3">
      <c r="A890" s="332" t="s">
        <v>455</v>
      </c>
      <c r="B890" s="325"/>
      <c r="C890" s="344" t="s">
        <v>456</v>
      </c>
      <c r="D890" s="345">
        <f>(F883+F884+F885+F886+E887)</f>
        <v>283.25</v>
      </c>
      <c r="E890" s="346"/>
      <c r="F890" s="344" t="s">
        <v>457</v>
      </c>
      <c r="G890" s="346">
        <f>(D890/450)*100</f>
        <v>62.94444444444445</v>
      </c>
      <c r="H890" s="346"/>
      <c r="I890" s="347"/>
      <c r="J890" s="609" t="s">
        <v>458</v>
      </c>
      <c r="K890" s="610"/>
      <c r="L890" s="599" t="str">
        <f>IF(G890&gt;=91,"A1",IF(G890&gt;=81,"A2",IF(G890&gt;=71,"B1",IF(G890&gt;=61,"B2",IF(G890&gt;=51,"C1",IF(G890&gt;=41,"C2",IF(G890&gt;=33,"D","E")))))))</f>
        <v>B2</v>
      </c>
      <c r="M890" s="601" t="str">
        <f t="shared" ref="M890:M892" si="97">IF(K890&gt;=91,"A1",IF(K890&gt;=81,"A2",IF(K890&gt;=71,"B1",IF(K890&gt;=61,"B2",IF(K890&gt;=51,"C1",IF(K890&gt;=41,"C2",IF(K890&gt;=33,"D","E")))))))</f>
        <v>E</v>
      </c>
    </row>
    <row r="891" spans="1:13" ht="50.25" customHeight="1" x14ac:dyDescent="0.3">
      <c r="A891" s="348" t="s">
        <v>459</v>
      </c>
      <c r="B891" s="325"/>
      <c r="C891" s="344" t="s">
        <v>460</v>
      </c>
      <c r="D891" s="345">
        <f>(L883+L884+L885+L886+K887)</f>
        <v>331</v>
      </c>
      <c r="E891" s="346"/>
      <c r="F891" s="344" t="s">
        <v>461</v>
      </c>
      <c r="G891" s="346">
        <f>D891/450*100</f>
        <v>73.555555555555557</v>
      </c>
      <c r="H891" s="346"/>
      <c r="I891" s="347"/>
      <c r="J891" s="609" t="s">
        <v>462</v>
      </c>
      <c r="K891" s="610"/>
      <c r="L891" s="599" t="str">
        <f>IF(G891&gt;=91,"A1",IF(G891&gt;=81,"A2",IF(G891&gt;=71,"B1",IF(G891&gt;=61,"B2",IF(G891&gt;=51,"C1",IF(G891&gt;=41,"C2",IF(G891&gt;=33,"D","E")))))))</f>
        <v>B1</v>
      </c>
      <c r="M891" s="601" t="str">
        <f t="shared" si="97"/>
        <v>E</v>
      </c>
    </row>
    <row r="892" spans="1:13" ht="48.75" customHeight="1" x14ac:dyDescent="0.3">
      <c r="A892" s="349" t="s">
        <v>463</v>
      </c>
      <c r="B892" s="350"/>
      <c r="C892" s="350">
        <f>(D890+D891)</f>
        <v>614.25</v>
      </c>
      <c r="D892" s="650"/>
      <c r="E892" s="651"/>
      <c r="F892" s="350" t="s">
        <v>464</v>
      </c>
      <c r="G892" s="350"/>
      <c r="H892" s="350"/>
      <c r="I892" s="320">
        <f>(C892/900)*100</f>
        <v>68.25</v>
      </c>
      <c r="J892" s="350" t="s">
        <v>465</v>
      </c>
      <c r="K892" s="350"/>
      <c r="L892" s="650" t="str">
        <f>IF(I892&gt;=91,"A1",IF(I892&gt;=81,"A2",IF(I892&gt;=71,"B1",IF(I892&gt;=61,"B2",IF(I892&gt;=51,"C1",IF(I892&gt;=41,"C2",IF(I892&gt;=33,"D","E")))))))</f>
        <v>B2</v>
      </c>
      <c r="M892" s="652" t="str">
        <f t="shared" si="97"/>
        <v>E</v>
      </c>
    </row>
    <row r="893" spans="1:13" ht="30" customHeight="1" x14ac:dyDescent="0.3">
      <c r="A893" s="649" t="s">
        <v>250</v>
      </c>
      <c r="B893" s="629"/>
      <c r="C893" s="629"/>
      <c r="D893" s="629"/>
      <c r="E893" s="629"/>
      <c r="F893" s="629"/>
      <c r="G893" s="629"/>
      <c r="H893" s="629"/>
      <c r="I893" s="629"/>
      <c r="J893" s="629"/>
      <c r="K893" s="629"/>
      <c r="L893" s="629"/>
      <c r="M893" s="648"/>
    </row>
    <row r="894" spans="1:13" ht="30" customHeight="1" x14ac:dyDescent="0.3">
      <c r="A894" s="608" t="s">
        <v>251</v>
      </c>
      <c r="B894" s="606"/>
      <c r="C894" s="606"/>
      <c r="D894" s="606"/>
      <c r="E894" s="606"/>
      <c r="F894" s="606"/>
      <c r="G894" s="606"/>
      <c r="H894" s="606"/>
      <c r="I894" s="606"/>
      <c r="J894" s="606"/>
      <c r="K894" s="606"/>
      <c r="L894" s="606"/>
      <c r="M894" s="607"/>
    </row>
    <row r="895" spans="1:13" ht="30" customHeight="1" x14ac:dyDescent="0.3">
      <c r="A895" s="608" t="s">
        <v>252</v>
      </c>
      <c r="B895" s="606"/>
      <c r="C895" s="606"/>
      <c r="D895" s="606"/>
      <c r="E895" s="598"/>
      <c r="F895" s="597" t="s">
        <v>253</v>
      </c>
      <c r="G895" s="606"/>
      <c r="H895" s="606"/>
      <c r="I895" s="606"/>
      <c r="J895" s="598"/>
      <c r="K895" s="597" t="s">
        <v>466</v>
      </c>
      <c r="L895" s="606"/>
      <c r="M895" s="607"/>
    </row>
    <row r="896" spans="1:13" ht="30" customHeight="1" x14ac:dyDescent="0.3">
      <c r="A896" s="643" t="s">
        <v>254</v>
      </c>
      <c r="B896" s="644"/>
      <c r="C896" s="644"/>
      <c r="D896" s="644"/>
      <c r="E896" s="645"/>
      <c r="F896" s="599" t="s">
        <v>270</v>
      </c>
      <c r="G896" s="600"/>
      <c r="H896" s="600"/>
      <c r="I896" s="600"/>
      <c r="J896" s="602"/>
      <c r="K896" s="599" t="s">
        <v>270</v>
      </c>
      <c r="L896" s="600"/>
      <c r="M896" s="601"/>
    </row>
    <row r="897" spans="1:13" ht="30" customHeight="1" x14ac:dyDescent="0.3">
      <c r="A897" s="608" t="s">
        <v>255</v>
      </c>
      <c r="B897" s="606"/>
      <c r="C897" s="606"/>
      <c r="D897" s="606"/>
      <c r="E897" s="606"/>
      <c r="F897" s="606"/>
      <c r="G897" s="606"/>
      <c r="H897" s="606"/>
      <c r="I897" s="606"/>
      <c r="J897" s="606"/>
      <c r="K897" s="606"/>
      <c r="L897" s="606"/>
      <c r="M897" s="607"/>
    </row>
    <row r="898" spans="1:13" ht="30" customHeight="1" x14ac:dyDescent="0.3">
      <c r="A898" s="608" t="s">
        <v>252</v>
      </c>
      <c r="B898" s="606"/>
      <c r="C898" s="606"/>
      <c r="D898" s="606"/>
      <c r="E898" s="598"/>
      <c r="F898" s="597" t="s">
        <v>253</v>
      </c>
      <c r="G898" s="606"/>
      <c r="H898" s="606"/>
      <c r="I898" s="606"/>
      <c r="J898" s="598"/>
      <c r="K898" s="597" t="s">
        <v>466</v>
      </c>
      <c r="L898" s="606"/>
      <c r="M898" s="607"/>
    </row>
    <row r="899" spans="1:13" ht="30" customHeight="1" x14ac:dyDescent="0.3">
      <c r="A899" s="603" t="s">
        <v>256</v>
      </c>
      <c r="B899" s="604"/>
      <c r="C899" s="604"/>
      <c r="D899" s="604"/>
      <c r="E899" s="605"/>
      <c r="F899" s="599" t="s">
        <v>270</v>
      </c>
      <c r="G899" s="600"/>
      <c r="H899" s="600"/>
      <c r="I899" s="600"/>
      <c r="J899" s="602"/>
      <c r="K899" s="599" t="s">
        <v>270</v>
      </c>
      <c r="L899" s="600"/>
      <c r="M899" s="601"/>
    </row>
    <row r="900" spans="1:13" ht="30" customHeight="1" x14ac:dyDescent="0.3">
      <c r="A900" s="603" t="s">
        <v>257</v>
      </c>
      <c r="B900" s="604"/>
      <c r="C900" s="604"/>
      <c r="D900" s="604"/>
      <c r="E900" s="605"/>
      <c r="F900" s="599" t="s">
        <v>270</v>
      </c>
      <c r="G900" s="600"/>
      <c r="H900" s="600"/>
      <c r="I900" s="600"/>
      <c r="J900" s="602"/>
      <c r="K900" s="599" t="s">
        <v>270</v>
      </c>
      <c r="L900" s="600"/>
      <c r="M900" s="601"/>
    </row>
    <row r="901" spans="1:13" ht="30" customHeight="1" x14ac:dyDescent="0.3">
      <c r="A901" s="643" t="s">
        <v>478</v>
      </c>
      <c r="B901" s="644"/>
      <c r="C901" s="644"/>
      <c r="D901" s="644"/>
      <c r="E901" s="645"/>
      <c r="F901" s="599" t="s">
        <v>275</v>
      </c>
      <c r="G901" s="600"/>
      <c r="H901" s="600"/>
      <c r="I901" s="600"/>
      <c r="J901" s="602"/>
      <c r="K901" s="599" t="s">
        <v>275</v>
      </c>
      <c r="L901" s="600"/>
      <c r="M901" s="601"/>
    </row>
    <row r="902" spans="1:13" ht="30" customHeight="1" x14ac:dyDescent="0.3">
      <c r="A902" s="643" t="s">
        <v>259</v>
      </c>
      <c r="B902" s="644"/>
      <c r="C902" s="644"/>
      <c r="D902" s="644"/>
      <c r="E902" s="645"/>
      <c r="F902" s="599" t="s">
        <v>270</v>
      </c>
      <c r="G902" s="600"/>
      <c r="H902" s="600"/>
      <c r="I902" s="600"/>
      <c r="J902" s="602"/>
      <c r="K902" s="599" t="s">
        <v>270</v>
      </c>
      <c r="L902" s="600"/>
      <c r="M902" s="601"/>
    </row>
    <row r="903" spans="1:13" ht="30" customHeight="1" x14ac:dyDescent="0.3">
      <c r="A903" s="608" t="s">
        <v>260</v>
      </c>
      <c r="B903" s="606"/>
      <c r="C903" s="606"/>
      <c r="D903" s="606"/>
      <c r="E903" s="606"/>
      <c r="F903" s="606"/>
      <c r="G903" s="606"/>
      <c r="H903" s="606"/>
      <c r="I903" s="606"/>
      <c r="J903" s="606"/>
      <c r="K903" s="606"/>
      <c r="L903" s="606"/>
      <c r="M903" s="607"/>
    </row>
    <row r="904" spans="1:13" ht="30" customHeight="1" x14ac:dyDescent="0.3">
      <c r="A904" s="608" t="s">
        <v>252</v>
      </c>
      <c r="B904" s="606"/>
      <c r="C904" s="606"/>
      <c r="D904" s="606"/>
      <c r="E904" s="598"/>
      <c r="F904" s="597" t="s">
        <v>253</v>
      </c>
      <c r="G904" s="606"/>
      <c r="H904" s="606"/>
      <c r="I904" s="606"/>
      <c r="J904" s="598"/>
      <c r="K904" s="597" t="s">
        <v>466</v>
      </c>
      <c r="L904" s="606"/>
      <c r="M904" s="607"/>
    </row>
    <row r="905" spans="1:13" ht="30" customHeight="1" x14ac:dyDescent="0.3">
      <c r="A905" s="643" t="s">
        <v>261</v>
      </c>
      <c r="B905" s="644"/>
      <c r="C905" s="644"/>
      <c r="D905" s="644"/>
      <c r="E905" s="644"/>
      <c r="F905" s="645"/>
      <c r="G905" s="599" t="s">
        <v>501</v>
      </c>
      <c r="H905" s="600"/>
      <c r="I905" s="600"/>
      <c r="J905" s="600"/>
      <c r="K905" s="600"/>
      <c r="L905" s="600"/>
      <c r="M905" s="601"/>
    </row>
    <row r="906" spans="1:13" ht="30" customHeight="1" x14ac:dyDescent="0.3">
      <c r="A906" s="332" t="s">
        <v>467</v>
      </c>
      <c r="B906" s="599" t="s">
        <v>248</v>
      </c>
      <c r="C906" s="600"/>
      <c r="D906" s="600"/>
      <c r="E906" s="600"/>
      <c r="F906" s="600"/>
      <c r="G906" s="600"/>
      <c r="H906" s="600"/>
      <c r="I906" s="600"/>
      <c r="J906" s="600"/>
      <c r="K906" s="600"/>
      <c r="L906" s="600"/>
      <c r="M906" s="601"/>
    </row>
    <row r="907" spans="1:13" ht="30" customHeight="1" x14ac:dyDescent="0.3">
      <c r="A907" s="332" t="s">
        <v>48</v>
      </c>
      <c r="B907" s="599" t="s">
        <v>470</v>
      </c>
      <c r="C907" s="600"/>
      <c r="D907" s="600"/>
      <c r="E907" s="600"/>
      <c r="F907" s="600"/>
      <c r="G907" s="600"/>
      <c r="H907" s="600"/>
      <c r="I907" s="600"/>
      <c r="J907" s="600"/>
      <c r="K907" s="600"/>
      <c r="L907" s="600"/>
      <c r="M907" s="601"/>
    </row>
    <row r="908" spans="1:13" ht="30" customHeight="1" x14ac:dyDescent="0.3">
      <c r="A908" s="655" t="s">
        <v>468</v>
      </c>
      <c r="B908" s="621"/>
      <c r="C908" s="622"/>
      <c r="D908" s="662" t="s">
        <v>471</v>
      </c>
      <c r="E908" s="663"/>
      <c r="F908" s="663"/>
      <c r="G908" s="663"/>
      <c r="H908" s="663"/>
      <c r="I908" s="664"/>
      <c r="J908" s="671" t="s">
        <v>469</v>
      </c>
      <c r="K908" s="621"/>
      <c r="L908" s="621"/>
      <c r="M908" s="672"/>
    </row>
    <row r="909" spans="1:13" ht="30" customHeight="1" x14ac:dyDescent="0.3">
      <c r="A909" s="656"/>
      <c r="B909" s="657"/>
      <c r="C909" s="658"/>
      <c r="D909" s="665"/>
      <c r="E909" s="666"/>
      <c r="F909" s="666"/>
      <c r="G909" s="666"/>
      <c r="H909" s="666"/>
      <c r="I909" s="667"/>
      <c r="J909" s="673"/>
      <c r="K909" s="657"/>
      <c r="L909" s="657"/>
      <c r="M909" s="674"/>
    </row>
    <row r="910" spans="1:13" ht="30" customHeight="1" x14ac:dyDescent="0.3">
      <c r="A910" s="656"/>
      <c r="B910" s="657"/>
      <c r="C910" s="658"/>
      <c r="D910" s="665"/>
      <c r="E910" s="666"/>
      <c r="F910" s="666"/>
      <c r="G910" s="666"/>
      <c r="H910" s="666"/>
      <c r="I910" s="667"/>
      <c r="J910" s="673"/>
      <c r="K910" s="657"/>
      <c r="L910" s="657"/>
      <c r="M910" s="674"/>
    </row>
    <row r="911" spans="1:13" ht="30" customHeight="1" x14ac:dyDescent="0.3">
      <c r="A911" s="659"/>
      <c r="B911" s="660"/>
      <c r="C911" s="661"/>
      <c r="D911" s="668"/>
      <c r="E911" s="669"/>
      <c r="F911" s="669"/>
      <c r="G911" s="669"/>
      <c r="H911" s="669"/>
      <c r="I911" s="670"/>
      <c r="J911" s="675"/>
      <c r="K911" s="660"/>
      <c r="L911" s="660"/>
      <c r="M911" s="676"/>
    </row>
    <row r="912" spans="1:13" ht="30" customHeight="1" x14ac:dyDescent="0.3">
      <c r="A912" s="608" t="s">
        <v>262</v>
      </c>
      <c r="B912" s="606"/>
      <c r="C912" s="606"/>
      <c r="D912" s="606"/>
      <c r="E912" s="606"/>
      <c r="F912" s="606"/>
      <c r="G912" s="598"/>
      <c r="H912" s="597" t="s">
        <v>263</v>
      </c>
      <c r="I912" s="606"/>
      <c r="J912" s="606"/>
      <c r="K912" s="606"/>
      <c r="L912" s="606"/>
      <c r="M912" s="607"/>
    </row>
    <row r="913" spans="1:13" ht="30" customHeight="1" x14ac:dyDescent="0.3">
      <c r="A913" s="351" t="s">
        <v>264</v>
      </c>
      <c r="B913" s="597" t="s">
        <v>11</v>
      </c>
      <c r="C913" s="598"/>
      <c r="D913" s="347" t="s">
        <v>264</v>
      </c>
      <c r="E913" s="346"/>
      <c r="F913" s="597" t="s">
        <v>11</v>
      </c>
      <c r="G913" s="598"/>
      <c r="H913" s="352"/>
      <c r="I913" s="352"/>
      <c r="J913" s="353" t="s">
        <v>265</v>
      </c>
      <c r="K913" s="352"/>
      <c r="L913" s="352" t="s">
        <v>11</v>
      </c>
      <c r="M913" s="354"/>
    </row>
    <row r="914" spans="1:13" ht="30" customHeight="1" x14ac:dyDescent="0.3">
      <c r="A914" s="351" t="s">
        <v>266</v>
      </c>
      <c r="B914" s="597" t="s">
        <v>267</v>
      </c>
      <c r="C914" s="598"/>
      <c r="D914" s="597" t="s">
        <v>268</v>
      </c>
      <c r="E914" s="598"/>
      <c r="F914" s="597" t="s">
        <v>269</v>
      </c>
      <c r="G914" s="598"/>
      <c r="H914" s="352"/>
      <c r="I914" s="352"/>
      <c r="J914" s="597">
        <v>3</v>
      </c>
      <c r="K914" s="598"/>
      <c r="L914" s="346" t="s">
        <v>270</v>
      </c>
      <c r="M914" s="354"/>
    </row>
    <row r="915" spans="1:13" ht="30" customHeight="1" x14ac:dyDescent="0.3">
      <c r="A915" s="351" t="s">
        <v>271</v>
      </c>
      <c r="B915" s="597" t="s">
        <v>272</v>
      </c>
      <c r="C915" s="598"/>
      <c r="D915" s="597" t="s">
        <v>273</v>
      </c>
      <c r="E915" s="598"/>
      <c r="F915" s="597" t="s">
        <v>274</v>
      </c>
      <c r="G915" s="598"/>
      <c r="H915" s="352"/>
      <c r="I915" s="352"/>
      <c r="J915" s="597">
        <v>2</v>
      </c>
      <c r="K915" s="598"/>
      <c r="L915" s="346" t="s">
        <v>275</v>
      </c>
      <c r="M915" s="354"/>
    </row>
    <row r="916" spans="1:13" ht="30" customHeight="1" x14ac:dyDescent="0.3">
      <c r="A916" s="351" t="s">
        <v>276</v>
      </c>
      <c r="B916" s="597" t="s">
        <v>277</v>
      </c>
      <c r="C916" s="598"/>
      <c r="D916" s="597" t="s">
        <v>278</v>
      </c>
      <c r="E916" s="598"/>
      <c r="F916" s="597" t="s">
        <v>279</v>
      </c>
      <c r="G916" s="598"/>
      <c r="H916" s="352"/>
      <c r="I916" s="352"/>
      <c r="J916" s="597">
        <v>1</v>
      </c>
      <c r="K916" s="598"/>
      <c r="L916" s="346" t="s">
        <v>280</v>
      </c>
      <c r="M916" s="354"/>
    </row>
    <row r="917" spans="1:13" ht="30" customHeight="1" thickBot="1" x14ac:dyDescent="0.35">
      <c r="A917" s="355" t="s">
        <v>281</v>
      </c>
      <c r="B917" s="677" t="s">
        <v>282</v>
      </c>
      <c r="C917" s="678"/>
      <c r="D917" s="679" t="s">
        <v>283</v>
      </c>
      <c r="E917" s="680"/>
      <c r="F917" s="679" t="s">
        <v>284</v>
      </c>
      <c r="G917" s="680"/>
      <c r="H917" s="356"/>
      <c r="I917" s="356"/>
      <c r="J917" s="356"/>
      <c r="K917" s="356"/>
      <c r="L917" s="356"/>
      <c r="M917" s="357"/>
    </row>
    <row r="918" spans="1:13" ht="30" customHeight="1" thickBot="1" x14ac:dyDescent="0.35"/>
    <row r="919" spans="1:13" ht="30" customHeight="1" x14ac:dyDescent="0.3">
      <c r="A919" s="321"/>
      <c r="B919" s="619" t="s">
        <v>429</v>
      </c>
      <c r="C919" s="619"/>
      <c r="D919" s="619"/>
      <c r="E919" s="619"/>
      <c r="F919" s="619"/>
      <c r="G919" s="619"/>
      <c r="H919" s="619"/>
      <c r="I919" s="623"/>
      <c r="J919" s="618" t="s">
        <v>430</v>
      </c>
      <c r="K919" s="619"/>
      <c r="L919" s="619"/>
      <c r="M919" s="620"/>
    </row>
    <row r="920" spans="1:13" ht="30" customHeight="1" x14ac:dyDescent="0.3">
      <c r="A920" s="608" t="s">
        <v>431</v>
      </c>
      <c r="B920" s="606"/>
      <c r="C920" s="606"/>
      <c r="D920" s="606"/>
      <c r="E920" s="606"/>
      <c r="F920" s="606"/>
      <c r="G920" s="606"/>
      <c r="H920" s="606"/>
      <c r="I920" s="606"/>
      <c r="J920" s="606"/>
      <c r="K920" s="606"/>
      <c r="L920" s="606"/>
      <c r="M920" s="607"/>
    </row>
    <row r="921" spans="1:13" ht="30" customHeight="1" x14ac:dyDescent="0.3">
      <c r="A921" s="323"/>
      <c r="B921" s="606" t="s">
        <v>432</v>
      </c>
      <c r="C921" s="606"/>
      <c r="D921" s="606"/>
      <c r="E921" s="598"/>
      <c r="F921" s="324" t="s">
        <v>433</v>
      </c>
      <c r="G921" s="324"/>
      <c r="H921" s="597" t="s">
        <v>434</v>
      </c>
      <c r="I921" s="606"/>
      <c r="J921" s="598"/>
      <c r="K921" s="319" t="s">
        <v>435</v>
      </c>
      <c r="L921" s="325"/>
      <c r="M921" s="326"/>
    </row>
    <row r="922" spans="1:13" ht="30" customHeight="1" x14ac:dyDescent="0.3">
      <c r="A922" s="608" t="s">
        <v>477</v>
      </c>
      <c r="B922" s="606"/>
      <c r="C922" s="606"/>
      <c r="D922" s="606"/>
      <c r="E922" s="606"/>
      <c r="F922" s="606"/>
      <c r="G922" s="606"/>
      <c r="H922" s="606"/>
      <c r="I922" s="606"/>
      <c r="J922" s="606"/>
      <c r="K922" s="606"/>
      <c r="L922" s="606"/>
      <c r="M922" s="607"/>
    </row>
    <row r="923" spans="1:13" ht="30" customHeight="1" x14ac:dyDescent="0.3">
      <c r="A923" s="608" t="s">
        <v>436</v>
      </c>
      <c r="B923" s="606"/>
      <c r="C923" s="606"/>
      <c r="D923" s="606"/>
      <c r="E923" s="606"/>
      <c r="F923" s="606"/>
      <c r="G923" s="606"/>
      <c r="H923" s="606"/>
      <c r="I923" s="606"/>
      <c r="J923" s="606"/>
      <c r="K923" s="606"/>
      <c r="L923" s="606"/>
      <c r="M923" s="607"/>
    </row>
    <row r="924" spans="1:13" ht="30" customHeight="1" x14ac:dyDescent="0.3">
      <c r="A924" s="603" t="s">
        <v>437</v>
      </c>
      <c r="B924" s="605"/>
      <c r="C924" s="631" t="s">
        <v>191</v>
      </c>
      <c r="D924" s="629"/>
      <c r="E924" s="629"/>
      <c r="F924" s="629"/>
      <c r="G924" s="630"/>
      <c r="H924" s="327" t="s">
        <v>438</v>
      </c>
      <c r="I924" s="328"/>
      <c r="J924" s="631">
        <v>20</v>
      </c>
      <c r="K924" s="629"/>
      <c r="L924" s="629"/>
      <c r="M924" s="648"/>
    </row>
    <row r="925" spans="1:13" ht="30" customHeight="1" x14ac:dyDescent="0.3">
      <c r="A925" s="603" t="s">
        <v>439</v>
      </c>
      <c r="B925" s="605"/>
      <c r="C925" s="631" t="s">
        <v>472</v>
      </c>
      <c r="D925" s="629"/>
      <c r="E925" s="629"/>
      <c r="F925" s="629"/>
      <c r="G925" s="630"/>
      <c r="H925" s="327" t="s">
        <v>440</v>
      </c>
      <c r="I925" s="328"/>
      <c r="J925" s="631">
        <v>1339</v>
      </c>
      <c r="K925" s="629"/>
      <c r="L925" s="629"/>
      <c r="M925" s="648"/>
    </row>
    <row r="926" spans="1:13" ht="30" customHeight="1" x14ac:dyDescent="0.3">
      <c r="A926" s="603" t="s">
        <v>441</v>
      </c>
      <c r="B926" s="605"/>
      <c r="C926" s="628">
        <v>42138</v>
      </c>
      <c r="D926" s="646"/>
      <c r="E926" s="646"/>
      <c r="F926" s="646"/>
      <c r="G926" s="647"/>
      <c r="H926" s="327" t="s">
        <v>442</v>
      </c>
      <c r="I926" s="328"/>
      <c r="J926" s="631">
        <v>9419630067</v>
      </c>
      <c r="K926" s="629"/>
      <c r="L926" s="629"/>
      <c r="M926" s="648"/>
    </row>
    <row r="927" spans="1:13" ht="30" customHeight="1" x14ac:dyDescent="0.3">
      <c r="A927" s="603" t="s">
        <v>443</v>
      </c>
      <c r="B927" s="605"/>
      <c r="C927" s="631" t="s">
        <v>241</v>
      </c>
      <c r="D927" s="629"/>
      <c r="E927" s="629"/>
      <c r="F927" s="629"/>
      <c r="G927" s="648"/>
      <c r="H927" s="643" t="s">
        <v>36</v>
      </c>
      <c r="I927" s="645"/>
      <c r="J927" s="631" t="s">
        <v>240</v>
      </c>
      <c r="K927" s="629"/>
      <c r="L927" s="629"/>
      <c r="M927" s="648"/>
    </row>
    <row r="928" spans="1:13" ht="30" customHeight="1" x14ac:dyDescent="0.3">
      <c r="A928" s="608" t="s">
        <v>444</v>
      </c>
      <c r="B928" s="606"/>
      <c r="C928" s="606"/>
      <c r="D928" s="606"/>
      <c r="E928" s="606"/>
      <c r="F928" s="606"/>
      <c r="G928" s="606"/>
      <c r="H928" s="606"/>
      <c r="I928" s="606"/>
      <c r="J928" s="606"/>
      <c r="K928" s="606"/>
      <c r="L928" s="606"/>
      <c r="M928" s="607"/>
    </row>
    <row r="929" spans="1:13" ht="30" customHeight="1" x14ac:dyDescent="0.3">
      <c r="A929" s="653" t="s">
        <v>445</v>
      </c>
      <c r="B929" s="597" t="s">
        <v>446</v>
      </c>
      <c r="C929" s="606"/>
      <c r="D929" s="606"/>
      <c r="E929" s="606"/>
      <c r="F929" s="606"/>
      <c r="G929" s="598"/>
      <c r="H929" s="597" t="s">
        <v>447</v>
      </c>
      <c r="I929" s="606"/>
      <c r="J929" s="606"/>
      <c r="K929" s="606"/>
      <c r="L929" s="606"/>
      <c r="M929" s="607"/>
    </row>
    <row r="930" spans="1:13" ht="45" customHeight="1" x14ac:dyDescent="0.3">
      <c r="A930" s="654"/>
      <c r="B930" s="329" t="s">
        <v>448</v>
      </c>
      <c r="C930" s="329" t="s">
        <v>449</v>
      </c>
      <c r="D930" s="329" t="s">
        <v>450</v>
      </c>
      <c r="E930" s="329" t="s">
        <v>451</v>
      </c>
      <c r="F930" s="329">
        <v>100</v>
      </c>
      <c r="G930" s="330" t="s">
        <v>29</v>
      </c>
      <c r="H930" s="329" t="s">
        <v>452</v>
      </c>
      <c r="I930" s="329" t="s">
        <v>449</v>
      </c>
      <c r="J930" s="329" t="s">
        <v>450</v>
      </c>
      <c r="K930" s="329" t="s">
        <v>453</v>
      </c>
      <c r="L930" s="329">
        <v>100</v>
      </c>
      <c r="M930" s="331" t="s">
        <v>29</v>
      </c>
    </row>
    <row r="931" spans="1:13" ht="30" customHeight="1" thickBot="1" x14ac:dyDescent="0.35">
      <c r="A931" s="332" t="s">
        <v>5</v>
      </c>
      <c r="B931" s="376">
        <v>9</v>
      </c>
      <c r="C931" s="377" t="s">
        <v>286</v>
      </c>
      <c r="D931" s="377" t="s">
        <v>286</v>
      </c>
      <c r="E931" s="376">
        <v>62</v>
      </c>
      <c r="F931" s="378">
        <f t="shared" ref="F931:F934" si="98">B931+C931+D931+E931</f>
        <v>81</v>
      </c>
      <c r="G931" s="379" t="str">
        <f t="shared" ref="G931:G934" si="99">IF(F931&gt;=91,"A1",IF(F931&gt;=81,"A2",IF(F931&gt;=71,"B1",IF(F931&gt;=61,"B2",IF(F931&gt;=51,"C1",IF(F931&gt;=41,"C2",IF(F931&gt;=33,"D","E")))))))</f>
        <v>A2</v>
      </c>
      <c r="H931" s="380">
        <v>7.75</v>
      </c>
      <c r="I931" s="377" t="s">
        <v>286</v>
      </c>
      <c r="J931" s="377" t="s">
        <v>286</v>
      </c>
      <c r="K931" s="381">
        <v>74.5</v>
      </c>
      <c r="L931" s="378">
        <f t="shared" ref="L931:L934" si="100">H931+I931+J931+K931</f>
        <v>92.25</v>
      </c>
      <c r="M931" s="382" t="str">
        <f t="shared" ref="M931:M934" si="101">IF(L931&gt;=91,"A1",IF(L931&gt;=81,"A2",IF(L931&gt;=71,"B1",IF(L931&gt;=61,"B2",IF(L931&gt;=51,"C1",IF(L931&gt;=41,"C2",IF(L931&gt;=33,"D","E")))))))</f>
        <v>A1</v>
      </c>
    </row>
    <row r="932" spans="1:13" ht="30" customHeight="1" thickBot="1" x14ac:dyDescent="0.35">
      <c r="A932" s="332" t="s">
        <v>6</v>
      </c>
      <c r="B932" s="379">
        <v>9.5</v>
      </c>
      <c r="C932" s="383" t="s">
        <v>286</v>
      </c>
      <c r="D932" s="383" t="s">
        <v>286</v>
      </c>
      <c r="E932" s="379">
        <v>68</v>
      </c>
      <c r="F932" s="378">
        <f t="shared" si="98"/>
        <v>87.5</v>
      </c>
      <c r="G932" s="379" t="str">
        <f t="shared" si="99"/>
        <v>A2</v>
      </c>
      <c r="H932" s="380">
        <v>9.75</v>
      </c>
      <c r="I932" s="383" t="s">
        <v>286</v>
      </c>
      <c r="J932" s="383" t="s">
        <v>286</v>
      </c>
      <c r="K932" s="381">
        <v>72</v>
      </c>
      <c r="L932" s="378">
        <f t="shared" si="100"/>
        <v>91.75</v>
      </c>
      <c r="M932" s="384" t="str">
        <f t="shared" si="101"/>
        <v>A1</v>
      </c>
    </row>
    <row r="933" spans="1:13" ht="30" customHeight="1" thickBot="1" x14ac:dyDescent="0.35">
      <c r="A933" s="332" t="s">
        <v>454</v>
      </c>
      <c r="B933" s="376">
        <v>8.75</v>
      </c>
      <c r="C933" s="383" t="s">
        <v>286</v>
      </c>
      <c r="D933" s="383" t="s">
        <v>286</v>
      </c>
      <c r="E933" s="376">
        <v>73</v>
      </c>
      <c r="F933" s="378">
        <f t="shared" si="98"/>
        <v>91.75</v>
      </c>
      <c r="G933" s="385" t="str">
        <f t="shared" si="99"/>
        <v>A1</v>
      </c>
      <c r="H933" s="386">
        <v>9.25</v>
      </c>
      <c r="I933" s="383" t="s">
        <v>286</v>
      </c>
      <c r="J933" s="383" t="s">
        <v>286</v>
      </c>
      <c r="K933" s="381">
        <v>69.5</v>
      </c>
      <c r="L933" s="378">
        <f t="shared" si="100"/>
        <v>88.75</v>
      </c>
      <c r="M933" s="384" t="str">
        <f t="shared" si="101"/>
        <v>A2</v>
      </c>
    </row>
    <row r="934" spans="1:13" ht="30" customHeight="1" thickBot="1" x14ac:dyDescent="0.35">
      <c r="A934" s="332" t="s">
        <v>8</v>
      </c>
      <c r="B934" s="379">
        <v>8.5</v>
      </c>
      <c r="C934" s="383" t="s">
        <v>287</v>
      </c>
      <c r="D934" s="383" t="s">
        <v>287</v>
      </c>
      <c r="E934" s="379">
        <v>69</v>
      </c>
      <c r="F934" s="378">
        <f t="shared" si="98"/>
        <v>85.5</v>
      </c>
      <c r="G934" s="379" t="str">
        <f t="shared" si="99"/>
        <v>A2</v>
      </c>
      <c r="H934" s="387">
        <v>10</v>
      </c>
      <c r="I934" s="383" t="s">
        <v>288</v>
      </c>
      <c r="J934" s="383" t="s">
        <v>286</v>
      </c>
      <c r="K934" s="381">
        <v>71</v>
      </c>
      <c r="L934" s="378">
        <f t="shared" si="100"/>
        <v>90.5</v>
      </c>
      <c r="M934" s="388" t="str">
        <f t="shared" si="101"/>
        <v>A2</v>
      </c>
    </row>
    <row r="935" spans="1:13" ht="30" customHeight="1" x14ac:dyDescent="0.3">
      <c r="A935" s="332" t="s">
        <v>481</v>
      </c>
      <c r="B935" s="341"/>
      <c r="C935" s="341"/>
      <c r="D935" s="341"/>
      <c r="E935" s="343">
        <v>45.5</v>
      </c>
      <c r="F935" s="370"/>
      <c r="G935" s="341"/>
      <c r="H935" s="341"/>
      <c r="I935" s="341"/>
      <c r="J935" s="341"/>
      <c r="K935" s="341">
        <v>44</v>
      </c>
      <c r="L935" s="341"/>
      <c r="M935" s="365"/>
    </row>
    <row r="936" spans="1:13" ht="30" customHeight="1" x14ac:dyDescent="0.3">
      <c r="A936" s="332" t="s">
        <v>482</v>
      </c>
      <c r="B936" s="341"/>
      <c r="C936" s="341"/>
      <c r="D936" s="341"/>
      <c r="E936" s="343">
        <v>45.5</v>
      </c>
      <c r="F936" s="341"/>
      <c r="G936" s="341"/>
      <c r="H936" s="341"/>
      <c r="I936" s="341"/>
      <c r="J936" s="341"/>
      <c r="K936" s="343">
        <v>42.5</v>
      </c>
      <c r="L936" s="341"/>
      <c r="M936" s="365"/>
    </row>
    <row r="937" spans="1:13" ht="30" customHeight="1" x14ac:dyDescent="0.3">
      <c r="A937" s="332" t="s">
        <v>483</v>
      </c>
      <c r="B937" s="341"/>
      <c r="C937" s="341"/>
      <c r="D937" s="341"/>
      <c r="E937" s="341">
        <v>42</v>
      </c>
      <c r="F937" s="341"/>
      <c r="G937" s="341"/>
      <c r="H937" s="341"/>
      <c r="I937" s="341"/>
      <c r="J937" s="341"/>
      <c r="K937" s="341">
        <v>49</v>
      </c>
      <c r="L937" s="341"/>
      <c r="M937" s="365"/>
    </row>
    <row r="938" spans="1:13" ht="52.5" customHeight="1" x14ac:dyDescent="0.3">
      <c r="A938" s="332" t="s">
        <v>455</v>
      </c>
      <c r="B938" s="325"/>
      <c r="C938" s="344" t="s">
        <v>456</v>
      </c>
      <c r="D938" s="345">
        <f>(F931+F932+F933+F934+E935)</f>
        <v>391.25</v>
      </c>
      <c r="E938" s="346"/>
      <c r="F938" s="344" t="s">
        <v>457</v>
      </c>
      <c r="G938" s="346">
        <f>(D938/450)*100</f>
        <v>86.944444444444443</v>
      </c>
      <c r="H938" s="346"/>
      <c r="I938" s="347"/>
      <c r="J938" s="609" t="s">
        <v>458</v>
      </c>
      <c r="K938" s="610"/>
      <c r="L938" s="599" t="str">
        <f>IF(G938&gt;=91,"A1",IF(G938&gt;=81,"A2",IF(G938&gt;=71,"B1",IF(G938&gt;=61,"B2",IF(G938&gt;=51,"C1",IF(G938&gt;=41,"C2",IF(G938&gt;=33,"D","E")))))))</f>
        <v>A2</v>
      </c>
      <c r="M938" s="601" t="str">
        <f t="shared" ref="M938:M940" si="102">IF(K938&gt;=91,"A1",IF(K938&gt;=81,"A2",IF(K938&gt;=71,"B1",IF(K938&gt;=61,"B2",IF(K938&gt;=51,"C1",IF(K938&gt;=41,"C2",IF(K938&gt;=33,"D","E")))))))</f>
        <v>E</v>
      </c>
    </row>
    <row r="939" spans="1:13" ht="52.5" customHeight="1" x14ac:dyDescent="0.3">
      <c r="A939" s="348" t="s">
        <v>459</v>
      </c>
      <c r="B939" s="325"/>
      <c r="C939" s="344" t="s">
        <v>460</v>
      </c>
      <c r="D939" s="345">
        <f>(L931+L932+L933+L934+K935)</f>
        <v>407.25</v>
      </c>
      <c r="E939" s="346"/>
      <c r="F939" s="344" t="s">
        <v>461</v>
      </c>
      <c r="G939" s="346">
        <f>D939/450*100</f>
        <v>90.5</v>
      </c>
      <c r="H939" s="346"/>
      <c r="I939" s="347"/>
      <c r="J939" s="609" t="s">
        <v>462</v>
      </c>
      <c r="K939" s="610"/>
      <c r="L939" s="599" t="str">
        <f>IF(G939&gt;=91,"A1",IF(G939&gt;=81,"A2",IF(G939&gt;=71,"B1",IF(G939&gt;=61,"B2",IF(G939&gt;=51,"C1",IF(G939&gt;=41,"C2",IF(G939&gt;=33,"D","E")))))))</f>
        <v>A2</v>
      </c>
      <c r="M939" s="601" t="str">
        <f t="shared" si="102"/>
        <v>E</v>
      </c>
    </row>
    <row r="940" spans="1:13" ht="54" customHeight="1" x14ac:dyDescent="0.3">
      <c r="A940" s="349" t="s">
        <v>463</v>
      </c>
      <c r="B940" s="350"/>
      <c r="C940" s="350">
        <f>(D938+D939)</f>
        <v>798.5</v>
      </c>
      <c r="D940" s="650"/>
      <c r="E940" s="651"/>
      <c r="F940" s="350" t="s">
        <v>464</v>
      </c>
      <c r="G940" s="350"/>
      <c r="H940" s="350"/>
      <c r="I940" s="320">
        <f>(C940/900)*100</f>
        <v>88.722222222222229</v>
      </c>
      <c r="J940" s="350" t="s">
        <v>465</v>
      </c>
      <c r="K940" s="350"/>
      <c r="L940" s="650" t="str">
        <f>IF(I940&gt;=91,"A1",IF(I940&gt;=81,"A2",IF(I940&gt;=71,"B1",IF(I940&gt;=61,"B2",IF(I940&gt;=51,"C1",IF(I940&gt;=41,"C2",IF(I940&gt;=33,"D","E")))))))</f>
        <v>A2</v>
      </c>
      <c r="M940" s="652" t="str">
        <f t="shared" si="102"/>
        <v>E</v>
      </c>
    </row>
    <row r="941" spans="1:13" ht="30" customHeight="1" x14ac:dyDescent="0.3">
      <c r="A941" s="649" t="s">
        <v>250</v>
      </c>
      <c r="B941" s="629"/>
      <c r="C941" s="629"/>
      <c r="D941" s="629"/>
      <c r="E941" s="629"/>
      <c r="F941" s="629"/>
      <c r="G941" s="629"/>
      <c r="H941" s="629"/>
      <c r="I941" s="629"/>
      <c r="J941" s="629"/>
      <c r="K941" s="629"/>
      <c r="L941" s="629"/>
      <c r="M941" s="648"/>
    </row>
    <row r="942" spans="1:13" ht="30" customHeight="1" x14ac:dyDescent="0.3">
      <c r="A942" s="608" t="s">
        <v>251</v>
      </c>
      <c r="B942" s="606"/>
      <c r="C942" s="606"/>
      <c r="D942" s="606"/>
      <c r="E942" s="606"/>
      <c r="F942" s="606"/>
      <c r="G942" s="606"/>
      <c r="H942" s="606"/>
      <c r="I942" s="606"/>
      <c r="J942" s="606"/>
      <c r="K942" s="606"/>
      <c r="L942" s="606"/>
      <c r="M942" s="607"/>
    </row>
    <row r="943" spans="1:13" ht="30" customHeight="1" x14ac:dyDescent="0.3">
      <c r="A943" s="608" t="s">
        <v>252</v>
      </c>
      <c r="B943" s="606"/>
      <c r="C943" s="606"/>
      <c r="D943" s="606"/>
      <c r="E943" s="598"/>
      <c r="F943" s="597" t="s">
        <v>253</v>
      </c>
      <c r="G943" s="606"/>
      <c r="H943" s="606"/>
      <c r="I943" s="606"/>
      <c r="J943" s="598"/>
      <c r="K943" s="597" t="s">
        <v>466</v>
      </c>
      <c r="L943" s="606"/>
      <c r="M943" s="607"/>
    </row>
    <row r="944" spans="1:13" ht="30" customHeight="1" x14ac:dyDescent="0.3">
      <c r="A944" s="643" t="s">
        <v>254</v>
      </c>
      <c r="B944" s="644"/>
      <c r="C944" s="644"/>
      <c r="D944" s="644"/>
      <c r="E944" s="645"/>
      <c r="F944" s="599" t="s">
        <v>270</v>
      </c>
      <c r="G944" s="600"/>
      <c r="H944" s="600"/>
      <c r="I944" s="600"/>
      <c r="J944" s="602"/>
      <c r="K944" s="599" t="s">
        <v>270</v>
      </c>
      <c r="L944" s="600"/>
      <c r="M944" s="601"/>
    </row>
    <row r="945" spans="1:13" ht="30" customHeight="1" x14ac:dyDescent="0.3">
      <c r="A945" s="608" t="s">
        <v>255</v>
      </c>
      <c r="B945" s="606"/>
      <c r="C945" s="606"/>
      <c r="D945" s="606"/>
      <c r="E945" s="606"/>
      <c r="F945" s="606"/>
      <c r="G945" s="606"/>
      <c r="H945" s="606"/>
      <c r="I945" s="606"/>
      <c r="J945" s="606"/>
      <c r="K945" s="606"/>
      <c r="L945" s="606"/>
      <c r="M945" s="607"/>
    </row>
    <row r="946" spans="1:13" ht="30" customHeight="1" x14ac:dyDescent="0.3">
      <c r="A946" s="608" t="s">
        <v>252</v>
      </c>
      <c r="B946" s="606"/>
      <c r="C946" s="606"/>
      <c r="D946" s="606"/>
      <c r="E946" s="598"/>
      <c r="F946" s="597" t="s">
        <v>253</v>
      </c>
      <c r="G946" s="606"/>
      <c r="H946" s="606"/>
      <c r="I946" s="606"/>
      <c r="J946" s="598"/>
      <c r="K946" s="597" t="s">
        <v>466</v>
      </c>
      <c r="L946" s="606"/>
      <c r="M946" s="607"/>
    </row>
    <row r="947" spans="1:13" ht="30" customHeight="1" x14ac:dyDescent="0.3">
      <c r="A947" s="603" t="s">
        <v>256</v>
      </c>
      <c r="B947" s="604"/>
      <c r="C947" s="604"/>
      <c r="D947" s="604"/>
      <c r="E947" s="605"/>
      <c r="F947" s="599" t="s">
        <v>270</v>
      </c>
      <c r="G947" s="600"/>
      <c r="H947" s="600"/>
      <c r="I947" s="600"/>
      <c r="J947" s="602"/>
      <c r="K947" s="599" t="s">
        <v>270</v>
      </c>
      <c r="L947" s="600"/>
      <c r="M947" s="601"/>
    </row>
    <row r="948" spans="1:13" ht="30" customHeight="1" x14ac:dyDescent="0.3">
      <c r="A948" s="603" t="s">
        <v>257</v>
      </c>
      <c r="B948" s="604"/>
      <c r="C948" s="604"/>
      <c r="D948" s="604"/>
      <c r="E948" s="605"/>
      <c r="F948" s="599" t="s">
        <v>270</v>
      </c>
      <c r="G948" s="600"/>
      <c r="H948" s="600"/>
      <c r="I948" s="600"/>
      <c r="J948" s="602"/>
      <c r="K948" s="599" t="s">
        <v>270</v>
      </c>
      <c r="L948" s="600"/>
      <c r="M948" s="601"/>
    </row>
    <row r="949" spans="1:13" ht="30" customHeight="1" x14ac:dyDescent="0.3">
      <c r="A949" s="643" t="s">
        <v>478</v>
      </c>
      <c r="B949" s="644"/>
      <c r="C949" s="644"/>
      <c r="D949" s="644"/>
      <c r="E949" s="645"/>
      <c r="F949" s="599" t="s">
        <v>275</v>
      </c>
      <c r="G949" s="600"/>
      <c r="H949" s="600"/>
      <c r="I949" s="600"/>
      <c r="J949" s="602"/>
      <c r="K949" s="599" t="s">
        <v>275</v>
      </c>
      <c r="L949" s="600"/>
      <c r="M949" s="601"/>
    </row>
    <row r="950" spans="1:13" ht="30" customHeight="1" x14ac:dyDescent="0.3">
      <c r="A950" s="643" t="s">
        <v>259</v>
      </c>
      <c r="B950" s="644"/>
      <c r="C950" s="644"/>
      <c r="D950" s="644"/>
      <c r="E950" s="645"/>
      <c r="F950" s="599" t="s">
        <v>270</v>
      </c>
      <c r="G950" s="600"/>
      <c r="H950" s="600"/>
      <c r="I950" s="600"/>
      <c r="J950" s="602"/>
      <c r="K950" s="599" t="s">
        <v>270</v>
      </c>
      <c r="L950" s="600"/>
      <c r="M950" s="601"/>
    </row>
    <row r="951" spans="1:13" ht="30" customHeight="1" x14ac:dyDescent="0.3">
      <c r="A951" s="608" t="s">
        <v>260</v>
      </c>
      <c r="B951" s="606"/>
      <c r="C951" s="606"/>
      <c r="D951" s="606"/>
      <c r="E951" s="606"/>
      <c r="F951" s="606"/>
      <c r="G951" s="606"/>
      <c r="H951" s="606"/>
      <c r="I951" s="606"/>
      <c r="J951" s="606"/>
      <c r="K951" s="606"/>
      <c r="L951" s="606"/>
      <c r="M951" s="607"/>
    </row>
    <row r="952" spans="1:13" ht="30" customHeight="1" x14ac:dyDescent="0.3">
      <c r="A952" s="608" t="s">
        <v>252</v>
      </c>
      <c r="B952" s="606"/>
      <c r="C952" s="606"/>
      <c r="D952" s="606"/>
      <c r="E952" s="598"/>
      <c r="F952" s="597" t="s">
        <v>253</v>
      </c>
      <c r="G952" s="606"/>
      <c r="H952" s="606"/>
      <c r="I952" s="606"/>
      <c r="J952" s="598"/>
      <c r="K952" s="597" t="s">
        <v>466</v>
      </c>
      <c r="L952" s="606"/>
      <c r="M952" s="607"/>
    </row>
    <row r="953" spans="1:13" ht="30" customHeight="1" x14ac:dyDescent="0.3">
      <c r="A953" s="643" t="s">
        <v>261</v>
      </c>
      <c r="B953" s="644"/>
      <c r="C953" s="644"/>
      <c r="D953" s="644"/>
      <c r="E953" s="644"/>
      <c r="F953" s="645"/>
      <c r="G953" s="599" t="s">
        <v>489</v>
      </c>
      <c r="H953" s="600"/>
      <c r="I953" s="600"/>
      <c r="J953" s="600"/>
      <c r="K953" s="600"/>
      <c r="L953" s="600"/>
      <c r="M953" s="601"/>
    </row>
    <row r="954" spans="1:13" ht="30" customHeight="1" x14ac:dyDescent="0.3">
      <c r="A954" s="332" t="s">
        <v>467</v>
      </c>
      <c r="B954" s="599" t="s">
        <v>244</v>
      </c>
      <c r="C954" s="600"/>
      <c r="D954" s="600"/>
      <c r="E954" s="600"/>
      <c r="F954" s="600"/>
      <c r="G954" s="600"/>
      <c r="H954" s="600"/>
      <c r="I954" s="600"/>
      <c r="J954" s="600"/>
      <c r="K954" s="600"/>
      <c r="L954" s="600"/>
      <c r="M954" s="601"/>
    </row>
    <row r="955" spans="1:13" ht="30" customHeight="1" x14ac:dyDescent="0.3">
      <c r="A955" s="332" t="s">
        <v>48</v>
      </c>
      <c r="B955" s="599" t="s">
        <v>470</v>
      </c>
      <c r="C955" s="600"/>
      <c r="D955" s="600"/>
      <c r="E955" s="600"/>
      <c r="F955" s="600"/>
      <c r="G955" s="600"/>
      <c r="H955" s="600"/>
      <c r="I955" s="600"/>
      <c r="J955" s="600"/>
      <c r="K955" s="600"/>
      <c r="L955" s="600"/>
      <c r="M955" s="601"/>
    </row>
    <row r="956" spans="1:13" ht="30" customHeight="1" x14ac:dyDescent="0.3">
      <c r="A956" s="655" t="s">
        <v>468</v>
      </c>
      <c r="B956" s="621"/>
      <c r="C956" s="622"/>
      <c r="D956" s="662" t="s">
        <v>471</v>
      </c>
      <c r="E956" s="663"/>
      <c r="F956" s="663"/>
      <c r="G956" s="663"/>
      <c r="H956" s="663"/>
      <c r="I956" s="664"/>
      <c r="J956" s="671" t="s">
        <v>469</v>
      </c>
      <c r="K956" s="621"/>
      <c r="L956" s="621"/>
      <c r="M956" s="672"/>
    </row>
    <row r="957" spans="1:13" ht="30" customHeight="1" x14ac:dyDescent="0.3">
      <c r="A957" s="656"/>
      <c r="B957" s="657"/>
      <c r="C957" s="658"/>
      <c r="D957" s="665"/>
      <c r="E957" s="666"/>
      <c r="F957" s="666"/>
      <c r="G957" s="666"/>
      <c r="H957" s="666"/>
      <c r="I957" s="667"/>
      <c r="J957" s="673"/>
      <c r="K957" s="657"/>
      <c r="L957" s="657"/>
      <c r="M957" s="674"/>
    </row>
    <row r="958" spans="1:13" ht="30" customHeight="1" x14ac:dyDescent="0.3">
      <c r="A958" s="656"/>
      <c r="B958" s="657"/>
      <c r="C958" s="658"/>
      <c r="D958" s="665"/>
      <c r="E958" s="666"/>
      <c r="F958" s="666"/>
      <c r="G958" s="666"/>
      <c r="H958" s="666"/>
      <c r="I958" s="667"/>
      <c r="J958" s="673"/>
      <c r="K958" s="657"/>
      <c r="L958" s="657"/>
      <c r="M958" s="674"/>
    </row>
    <row r="959" spans="1:13" ht="30" customHeight="1" x14ac:dyDescent="0.3">
      <c r="A959" s="659"/>
      <c r="B959" s="660"/>
      <c r="C959" s="661"/>
      <c r="D959" s="668"/>
      <c r="E959" s="669"/>
      <c r="F959" s="669"/>
      <c r="G959" s="669"/>
      <c r="H959" s="669"/>
      <c r="I959" s="670"/>
      <c r="J959" s="675"/>
      <c r="K959" s="660"/>
      <c r="L959" s="660"/>
      <c r="M959" s="676"/>
    </row>
    <row r="960" spans="1:13" ht="30" customHeight="1" x14ac:dyDescent="0.3">
      <c r="A960" s="608" t="s">
        <v>262</v>
      </c>
      <c r="B960" s="606"/>
      <c r="C960" s="606"/>
      <c r="D960" s="606"/>
      <c r="E960" s="606"/>
      <c r="F960" s="606"/>
      <c r="G960" s="598"/>
      <c r="H960" s="597" t="s">
        <v>263</v>
      </c>
      <c r="I960" s="606"/>
      <c r="J960" s="606"/>
      <c r="K960" s="606"/>
      <c r="L960" s="606"/>
      <c r="M960" s="607"/>
    </row>
    <row r="961" spans="1:13" ht="30" customHeight="1" x14ac:dyDescent="0.3">
      <c r="A961" s="351" t="s">
        <v>264</v>
      </c>
      <c r="B961" s="597" t="s">
        <v>11</v>
      </c>
      <c r="C961" s="598"/>
      <c r="D961" s="347" t="s">
        <v>264</v>
      </c>
      <c r="E961" s="346"/>
      <c r="F961" s="597" t="s">
        <v>11</v>
      </c>
      <c r="G961" s="598"/>
      <c r="H961" s="352"/>
      <c r="I961" s="352"/>
      <c r="J961" s="353" t="s">
        <v>265</v>
      </c>
      <c r="K961" s="352"/>
      <c r="L961" s="352" t="s">
        <v>11</v>
      </c>
      <c r="M961" s="354"/>
    </row>
    <row r="962" spans="1:13" ht="30" customHeight="1" x14ac:dyDescent="0.3">
      <c r="A962" s="351" t="s">
        <v>266</v>
      </c>
      <c r="B962" s="597" t="s">
        <v>267</v>
      </c>
      <c r="C962" s="598"/>
      <c r="D962" s="597" t="s">
        <v>268</v>
      </c>
      <c r="E962" s="598"/>
      <c r="F962" s="597" t="s">
        <v>269</v>
      </c>
      <c r="G962" s="598"/>
      <c r="H962" s="352"/>
      <c r="I962" s="352"/>
      <c r="J962" s="597">
        <v>3</v>
      </c>
      <c r="K962" s="598"/>
      <c r="L962" s="346" t="s">
        <v>270</v>
      </c>
      <c r="M962" s="354"/>
    </row>
    <row r="963" spans="1:13" ht="30" customHeight="1" x14ac:dyDescent="0.3">
      <c r="A963" s="351" t="s">
        <v>271</v>
      </c>
      <c r="B963" s="597" t="s">
        <v>272</v>
      </c>
      <c r="C963" s="598"/>
      <c r="D963" s="597" t="s">
        <v>273</v>
      </c>
      <c r="E963" s="598"/>
      <c r="F963" s="597" t="s">
        <v>274</v>
      </c>
      <c r="G963" s="598"/>
      <c r="H963" s="352"/>
      <c r="I963" s="352"/>
      <c r="J963" s="597">
        <v>2</v>
      </c>
      <c r="K963" s="598"/>
      <c r="L963" s="346" t="s">
        <v>275</v>
      </c>
      <c r="M963" s="354"/>
    </row>
    <row r="964" spans="1:13" ht="30" customHeight="1" x14ac:dyDescent="0.3">
      <c r="A964" s="351" t="s">
        <v>276</v>
      </c>
      <c r="B964" s="597" t="s">
        <v>277</v>
      </c>
      <c r="C964" s="598"/>
      <c r="D964" s="597" t="s">
        <v>278</v>
      </c>
      <c r="E964" s="598"/>
      <c r="F964" s="597" t="s">
        <v>279</v>
      </c>
      <c r="G964" s="598"/>
      <c r="H964" s="352"/>
      <c r="I964" s="352"/>
      <c r="J964" s="597">
        <v>1</v>
      </c>
      <c r="K964" s="598"/>
      <c r="L964" s="346" t="s">
        <v>280</v>
      </c>
      <c r="M964" s="354"/>
    </row>
    <row r="965" spans="1:13" ht="30" customHeight="1" thickBot="1" x14ac:dyDescent="0.35">
      <c r="A965" s="355" t="s">
        <v>281</v>
      </c>
      <c r="B965" s="677" t="s">
        <v>282</v>
      </c>
      <c r="C965" s="678"/>
      <c r="D965" s="679" t="s">
        <v>283</v>
      </c>
      <c r="E965" s="680"/>
      <c r="F965" s="679" t="s">
        <v>284</v>
      </c>
      <c r="G965" s="680"/>
      <c r="H965" s="356"/>
      <c r="I965" s="356"/>
      <c r="J965" s="356"/>
      <c r="K965" s="356"/>
      <c r="L965" s="356"/>
      <c r="M965" s="357"/>
    </row>
  </sheetData>
  <mergeCells count="1655">
    <mergeCell ref="B965:C965"/>
    <mergeCell ref="D965:E965"/>
    <mergeCell ref="F965:G965"/>
    <mergeCell ref="B963:C963"/>
    <mergeCell ref="D963:E963"/>
    <mergeCell ref="F963:G963"/>
    <mergeCell ref="J963:K963"/>
    <mergeCell ref="B964:C964"/>
    <mergeCell ref="D964:E964"/>
    <mergeCell ref="F964:G964"/>
    <mergeCell ref="J964:K964"/>
    <mergeCell ref="A960:G960"/>
    <mergeCell ref="H960:M960"/>
    <mergeCell ref="B961:C961"/>
    <mergeCell ref="F961:G961"/>
    <mergeCell ref="B962:C962"/>
    <mergeCell ref="D962:E962"/>
    <mergeCell ref="F962:G962"/>
    <mergeCell ref="J962:K962"/>
    <mergeCell ref="A953:F953"/>
    <mergeCell ref="G953:M953"/>
    <mergeCell ref="B954:M954"/>
    <mergeCell ref="B955:M955"/>
    <mergeCell ref="A956:C959"/>
    <mergeCell ref="D956:I959"/>
    <mergeCell ref="J956:M959"/>
    <mergeCell ref="A950:E950"/>
    <mergeCell ref="F950:J950"/>
    <mergeCell ref="K950:M950"/>
    <mergeCell ref="A951:M951"/>
    <mergeCell ref="A952:E952"/>
    <mergeCell ref="F952:J952"/>
    <mergeCell ref="K952:M952"/>
    <mergeCell ref="A948:E948"/>
    <mergeCell ref="F948:J948"/>
    <mergeCell ref="K948:M948"/>
    <mergeCell ref="A949:E949"/>
    <mergeCell ref="F949:J949"/>
    <mergeCell ref="K949:M949"/>
    <mergeCell ref="J938:K938"/>
    <mergeCell ref="L938:M938"/>
    <mergeCell ref="A926:B926"/>
    <mergeCell ref="C926:G926"/>
    <mergeCell ref="J926:M926"/>
    <mergeCell ref="A927:B927"/>
    <mergeCell ref="C927:G927"/>
    <mergeCell ref="H927:I927"/>
    <mergeCell ref="J927:M927"/>
    <mergeCell ref="A924:B924"/>
    <mergeCell ref="C924:G924"/>
    <mergeCell ref="J924:M924"/>
    <mergeCell ref="A925:B925"/>
    <mergeCell ref="C925:G925"/>
    <mergeCell ref="J925:M925"/>
    <mergeCell ref="A945:M945"/>
    <mergeCell ref="A942:M942"/>
    <mergeCell ref="A943:E943"/>
    <mergeCell ref="F943:J943"/>
    <mergeCell ref="K943:M943"/>
    <mergeCell ref="A944:E944"/>
    <mergeCell ref="F944:J944"/>
    <mergeCell ref="K944:M944"/>
    <mergeCell ref="D940:E940"/>
    <mergeCell ref="L940:M940"/>
    <mergeCell ref="A941:M941"/>
    <mergeCell ref="A920:M920"/>
    <mergeCell ref="B921:E921"/>
    <mergeCell ref="H921:J921"/>
    <mergeCell ref="A922:M922"/>
    <mergeCell ref="A923:M923"/>
    <mergeCell ref="B917:C917"/>
    <mergeCell ref="D917:E917"/>
    <mergeCell ref="F917:G917"/>
    <mergeCell ref="B919:I919"/>
    <mergeCell ref="J919:M919"/>
    <mergeCell ref="B916:C916"/>
    <mergeCell ref="D916:E916"/>
    <mergeCell ref="F916:G916"/>
    <mergeCell ref="J916:K916"/>
    <mergeCell ref="A928:M928"/>
    <mergeCell ref="A929:A930"/>
    <mergeCell ref="B929:G929"/>
    <mergeCell ref="H929:M929"/>
    <mergeCell ref="A912:G912"/>
    <mergeCell ref="H912:M912"/>
    <mergeCell ref="B913:C913"/>
    <mergeCell ref="F913:G913"/>
    <mergeCell ref="B914:C914"/>
    <mergeCell ref="D914:E914"/>
    <mergeCell ref="F914:G914"/>
    <mergeCell ref="J914:K914"/>
    <mergeCell ref="A905:F905"/>
    <mergeCell ref="G905:M905"/>
    <mergeCell ref="B906:M906"/>
    <mergeCell ref="B907:M907"/>
    <mergeCell ref="A908:C911"/>
    <mergeCell ref="D908:I911"/>
    <mergeCell ref="J908:M911"/>
    <mergeCell ref="A902:E902"/>
    <mergeCell ref="F902:J902"/>
    <mergeCell ref="K902:M902"/>
    <mergeCell ref="A903:M903"/>
    <mergeCell ref="A904:E904"/>
    <mergeCell ref="F904:J904"/>
    <mergeCell ref="K904:M904"/>
    <mergeCell ref="A900:E900"/>
    <mergeCell ref="F900:J900"/>
    <mergeCell ref="K900:M900"/>
    <mergeCell ref="A901:E901"/>
    <mergeCell ref="F901:J901"/>
    <mergeCell ref="K901:M901"/>
    <mergeCell ref="A897:M897"/>
    <mergeCell ref="A898:E898"/>
    <mergeCell ref="F898:J898"/>
    <mergeCell ref="K898:M898"/>
    <mergeCell ref="A899:E899"/>
    <mergeCell ref="F899:J899"/>
    <mergeCell ref="K899:M899"/>
    <mergeCell ref="A894:M894"/>
    <mergeCell ref="A895:E895"/>
    <mergeCell ref="F895:J895"/>
    <mergeCell ref="K895:M895"/>
    <mergeCell ref="A896:E896"/>
    <mergeCell ref="F896:J896"/>
    <mergeCell ref="K896:M896"/>
    <mergeCell ref="J891:K891"/>
    <mergeCell ref="L891:M891"/>
    <mergeCell ref="D892:E892"/>
    <mergeCell ref="L892:M892"/>
    <mergeCell ref="A893:M893"/>
    <mergeCell ref="A880:M880"/>
    <mergeCell ref="A881:A882"/>
    <mergeCell ref="B881:G881"/>
    <mergeCell ref="H881:M881"/>
    <mergeCell ref="J890:K890"/>
    <mergeCell ref="L890:M890"/>
    <mergeCell ref="A878:B878"/>
    <mergeCell ref="C878:G878"/>
    <mergeCell ref="J878:M878"/>
    <mergeCell ref="A879:B879"/>
    <mergeCell ref="C879:G879"/>
    <mergeCell ref="H879:I879"/>
    <mergeCell ref="J879:M879"/>
    <mergeCell ref="A876:B876"/>
    <mergeCell ref="C876:G876"/>
    <mergeCell ref="J876:M876"/>
    <mergeCell ref="A877:B877"/>
    <mergeCell ref="C877:G877"/>
    <mergeCell ref="J877:M877"/>
    <mergeCell ref="A872:M872"/>
    <mergeCell ref="B873:E873"/>
    <mergeCell ref="H873:J873"/>
    <mergeCell ref="A874:M874"/>
    <mergeCell ref="A875:M875"/>
    <mergeCell ref="B869:C869"/>
    <mergeCell ref="D869:E869"/>
    <mergeCell ref="F869:G869"/>
    <mergeCell ref="B871:I871"/>
    <mergeCell ref="J871:M871"/>
    <mergeCell ref="B867:C867"/>
    <mergeCell ref="D867:E867"/>
    <mergeCell ref="F867:G867"/>
    <mergeCell ref="J867:K867"/>
    <mergeCell ref="B868:C868"/>
    <mergeCell ref="D868:E868"/>
    <mergeCell ref="F868:G868"/>
    <mergeCell ref="J868:K868"/>
    <mergeCell ref="A864:G864"/>
    <mergeCell ref="H864:M864"/>
    <mergeCell ref="B865:C865"/>
    <mergeCell ref="F865:G865"/>
    <mergeCell ref="B866:C866"/>
    <mergeCell ref="D866:E866"/>
    <mergeCell ref="F866:G866"/>
    <mergeCell ref="J866:K866"/>
    <mergeCell ref="A857:F857"/>
    <mergeCell ref="G857:M857"/>
    <mergeCell ref="B858:M858"/>
    <mergeCell ref="B859:M859"/>
    <mergeCell ref="A860:C863"/>
    <mergeCell ref="D860:I863"/>
    <mergeCell ref="J860:M863"/>
    <mergeCell ref="A854:E854"/>
    <mergeCell ref="F854:J854"/>
    <mergeCell ref="K854:M854"/>
    <mergeCell ref="A855:M855"/>
    <mergeCell ref="A856:E856"/>
    <mergeCell ref="F856:J856"/>
    <mergeCell ref="K856:M856"/>
    <mergeCell ref="A853:E853"/>
    <mergeCell ref="F853:J853"/>
    <mergeCell ref="K853:M853"/>
    <mergeCell ref="A849:M849"/>
    <mergeCell ref="A850:E850"/>
    <mergeCell ref="F850:J850"/>
    <mergeCell ref="K850:M850"/>
    <mergeCell ref="A851:E851"/>
    <mergeCell ref="F851:J851"/>
    <mergeCell ref="K851:M851"/>
    <mergeCell ref="A846:M846"/>
    <mergeCell ref="A847:E847"/>
    <mergeCell ref="F847:J847"/>
    <mergeCell ref="K847:M847"/>
    <mergeCell ref="A848:E848"/>
    <mergeCell ref="F848:J848"/>
    <mergeCell ref="K848:M848"/>
    <mergeCell ref="J843:K843"/>
    <mergeCell ref="D844:E844"/>
    <mergeCell ref="A845:M845"/>
    <mergeCell ref="A832:M832"/>
    <mergeCell ref="A833:A834"/>
    <mergeCell ref="B833:G833"/>
    <mergeCell ref="H833:M833"/>
    <mergeCell ref="J842:K842"/>
    <mergeCell ref="L842:M842"/>
    <mergeCell ref="A830:B830"/>
    <mergeCell ref="C830:G830"/>
    <mergeCell ref="J830:M830"/>
    <mergeCell ref="A831:B831"/>
    <mergeCell ref="C831:G831"/>
    <mergeCell ref="H831:I831"/>
    <mergeCell ref="J831:M831"/>
    <mergeCell ref="A852:E852"/>
    <mergeCell ref="F852:J852"/>
    <mergeCell ref="K852:M852"/>
    <mergeCell ref="A828:B828"/>
    <mergeCell ref="C828:G828"/>
    <mergeCell ref="J828:M828"/>
    <mergeCell ref="A829:B829"/>
    <mergeCell ref="C829:G829"/>
    <mergeCell ref="J829:M829"/>
    <mergeCell ref="A824:M824"/>
    <mergeCell ref="B825:E825"/>
    <mergeCell ref="H825:J825"/>
    <mergeCell ref="A826:M826"/>
    <mergeCell ref="A827:M827"/>
    <mergeCell ref="B820:C820"/>
    <mergeCell ref="D820:E820"/>
    <mergeCell ref="F820:G820"/>
    <mergeCell ref="B823:I823"/>
    <mergeCell ref="J823:M823"/>
    <mergeCell ref="B818:C818"/>
    <mergeCell ref="D818:E818"/>
    <mergeCell ref="F818:G818"/>
    <mergeCell ref="J818:K818"/>
    <mergeCell ref="B819:C819"/>
    <mergeCell ref="D819:E819"/>
    <mergeCell ref="F819:G819"/>
    <mergeCell ref="J819:K819"/>
    <mergeCell ref="A815:G815"/>
    <mergeCell ref="H815:M815"/>
    <mergeCell ref="B816:C816"/>
    <mergeCell ref="F816:G816"/>
    <mergeCell ref="B817:C817"/>
    <mergeCell ref="D817:E817"/>
    <mergeCell ref="F817:G817"/>
    <mergeCell ref="J817:K817"/>
    <mergeCell ref="A808:F808"/>
    <mergeCell ref="G808:M808"/>
    <mergeCell ref="B809:M809"/>
    <mergeCell ref="B810:M810"/>
    <mergeCell ref="A811:C814"/>
    <mergeCell ref="D811:I814"/>
    <mergeCell ref="J811:M814"/>
    <mergeCell ref="A805:E805"/>
    <mergeCell ref="F805:J805"/>
    <mergeCell ref="K805:M805"/>
    <mergeCell ref="A806:M806"/>
    <mergeCell ref="A807:E807"/>
    <mergeCell ref="F807:J807"/>
    <mergeCell ref="K807:M807"/>
    <mergeCell ref="A804:E804"/>
    <mergeCell ref="F804:J804"/>
    <mergeCell ref="K804:M804"/>
    <mergeCell ref="A800:M800"/>
    <mergeCell ref="A801:E801"/>
    <mergeCell ref="F801:J801"/>
    <mergeCell ref="K801:M801"/>
    <mergeCell ref="A802:E802"/>
    <mergeCell ref="F802:J802"/>
    <mergeCell ref="K802:M802"/>
    <mergeCell ref="A797:M797"/>
    <mergeCell ref="A798:E798"/>
    <mergeCell ref="F798:J798"/>
    <mergeCell ref="K798:M798"/>
    <mergeCell ref="A799:E799"/>
    <mergeCell ref="F799:J799"/>
    <mergeCell ref="K799:M799"/>
    <mergeCell ref="J794:K794"/>
    <mergeCell ref="D795:E795"/>
    <mergeCell ref="A796:M796"/>
    <mergeCell ref="A783:M783"/>
    <mergeCell ref="A784:A785"/>
    <mergeCell ref="B784:G784"/>
    <mergeCell ref="H784:M784"/>
    <mergeCell ref="J793:K793"/>
    <mergeCell ref="A781:B781"/>
    <mergeCell ref="C781:G781"/>
    <mergeCell ref="J781:M781"/>
    <mergeCell ref="A782:B782"/>
    <mergeCell ref="C782:G782"/>
    <mergeCell ref="H782:I782"/>
    <mergeCell ref="J782:M782"/>
    <mergeCell ref="A803:E803"/>
    <mergeCell ref="F803:J803"/>
    <mergeCell ref="K803:M803"/>
    <mergeCell ref="A779:B779"/>
    <mergeCell ref="C779:G779"/>
    <mergeCell ref="J779:M779"/>
    <mergeCell ref="A780:B780"/>
    <mergeCell ref="C780:G780"/>
    <mergeCell ref="J780:M780"/>
    <mergeCell ref="A775:M775"/>
    <mergeCell ref="B776:E776"/>
    <mergeCell ref="H776:J776"/>
    <mergeCell ref="A777:M777"/>
    <mergeCell ref="A778:M778"/>
    <mergeCell ref="B772:C772"/>
    <mergeCell ref="D772:E772"/>
    <mergeCell ref="F772:G772"/>
    <mergeCell ref="B774:I774"/>
    <mergeCell ref="J774:M774"/>
    <mergeCell ref="B770:C770"/>
    <mergeCell ref="D770:E770"/>
    <mergeCell ref="F770:G770"/>
    <mergeCell ref="J770:K770"/>
    <mergeCell ref="B771:C771"/>
    <mergeCell ref="D771:E771"/>
    <mergeCell ref="F771:G771"/>
    <mergeCell ref="J771:K771"/>
    <mergeCell ref="A767:G767"/>
    <mergeCell ref="H767:M767"/>
    <mergeCell ref="B768:C768"/>
    <mergeCell ref="F768:G768"/>
    <mergeCell ref="B769:C769"/>
    <mergeCell ref="D769:E769"/>
    <mergeCell ref="F769:G769"/>
    <mergeCell ref="J769:K769"/>
    <mergeCell ref="A760:F760"/>
    <mergeCell ref="G760:M760"/>
    <mergeCell ref="B761:M761"/>
    <mergeCell ref="B762:M762"/>
    <mergeCell ref="A763:C766"/>
    <mergeCell ref="D763:I766"/>
    <mergeCell ref="J763:M766"/>
    <mergeCell ref="A757:E757"/>
    <mergeCell ref="F757:J757"/>
    <mergeCell ref="K757:M757"/>
    <mergeCell ref="A758:M758"/>
    <mergeCell ref="A759:E759"/>
    <mergeCell ref="F759:J759"/>
    <mergeCell ref="K759:M759"/>
    <mergeCell ref="A756:E756"/>
    <mergeCell ref="F756:J756"/>
    <mergeCell ref="K756:M756"/>
    <mergeCell ref="A752:M752"/>
    <mergeCell ref="A753:E753"/>
    <mergeCell ref="F753:J753"/>
    <mergeCell ref="K753:M753"/>
    <mergeCell ref="A754:E754"/>
    <mergeCell ref="F754:J754"/>
    <mergeCell ref="K754:M754"/>
    <mergeCell ref="A749:M749"/>
    <mergeCell ref="A750:E750"/>
    <mergeCell ref="F750:J750"/>
    <mergeCell ref="K750:M750"/>
    <mergeCell ref="A751:E751"/>
    <mergeCell ref="F751:J751"/>
    <mergeCell ref="K751:M751"/>
    <mergeCell ref="J746:K746"/>
    <mergeCell ref="L746:M746"/>
    <mergeCell ref="D747:E747"/>
    <mergeCell ref="A748:M748"/>
    <mergeCell ref="A735:M735"/>
    <mergeCell ref="A736:A737"/>
    <mergeCell ref="B736:G736"/>
    <mergeCell ref="H736:M736"/>
    <mergeCell ref="J745:K745"/>
    <mergeCell ref="A733:B733"/>
    <mergeCell ref="C733:G733"/>
    <mergeCell ref="J733:M733"/>
    <mergeCell ref="A734:B734"/>
    <mergeCell ref="C734:G734"/>
    <mergeCell ref="H734:I734"/>
    <mergeCell ref="J734:M734"/>
    <mergeCell ref="A755:E755"/>
    <mergeCell ref="F755:J755"/>
    <mergeCell ref="K755:M755"/>
    <mergeCell ref="A731:B731"/>
    <mergeCell ref="C731:G731"/>
    <mergeCell ref="J731:M731"/>
    <mergeCell ref="A732:B732"/>
    <mergeCell ref="C732:G732"/>
    <mergeCell ref="J732:M732"/>
    <mergeCell ref="A727:M727"/>
    <mergeCell ref="B728:E728"/>
    <mergeCell ref="H728:J728"/>
    <mergeCell ref="A729:M729"/>
    <mergeCell ref="A730:M730"/>
    <mergeCell ref="B724:C724"/>
    <mergeCell ref="D724:E724"/>
    <mergeCell ref="F724:G724"/>
    <mergeCell ref="B726:I726"/>
    <mergeCell ref="J726:M726"/>
    <mergeCell ref="B722:C722"/>
    <mergeCell ref="D722:E722"/>
    <mergeCell ref="F722:G722"/>
    <mergeCell ref="J722:K722"/>
    <mergeCell ref="B723:C723"/>
    <mergeCell ref="D723:E723"/>
    <mergeCell ref="F723:G723"/>
    <mergeCell ref="J723:K723"/>
    <mergeCell ref="A719:G719"/>
    <mergeCell ref="H719:M719"/>
    <mergeCell ref="B720:C720"/>
    <mergeCell ref="F720:G720"/>
    <mergeCell ref="B721:C721"/>
    <mergeCell ref="D721:E721"/>
    <mergeCell ref="F721:G721"/>
    <mergeCell ref="J721:K721"/>
    <mergeCell ref="A712:F712"/>
    <mergeCell ref="G712:M712"/>
    <mergeCell ref="B713:M713"/>
    <mergeCell ref="B714:M714"/>
    <mergeCell ref="A715:C718"/>
    <mergeCell ref="D715:I718"/>
    <mergeCell ref="J715:M718"/>
    <mergeCell ref="A709:E709"/>
    <mergeCell ref="F709:J709"/>
    <mergeCell ref="K709:M709"/>
    <mergeCell ref="A710:M710"/>
    <mergeCell ref="A711:E711"/>
    <mergeCell ref="F711:J711"/>
    <mergeCell ref="K711:M711"/>
    <mergeCell ref="A707:E707"/>
    <mergeCell ref="F707:J707"/>
    <mergeCell ref="K707:M707"/>
    <mergeCell ref="A708:E708"/>
    <mergeCell ref="F708:J708"/>
    <mergeCell ref="K708:M708"/>
    <mergeCell ref="A704:M704"/>
    <mergeCell ref="A705:E705"/>
    <mergeCell ref="F705:J705"/>
    <mergeCell ref="K705:M705"/>
    <mergeCell ref="A706:E706"/>
    <mergeCell ref="F706:J706"/>
    <mergeCell ref="K706:M706"/>
    <mergeCell ref="A701:M701"/>
    <mergeCell ref="A702:E702"/>
    <mergeCell ref="F702:J702"/>
    <mergeCell ref="K702:M702"/>
    <mergeCell ref="A703:E703"/>
    <mergeCell ref="F703:J703"/>
    <mergeCell ref="K703:M703"/>
    <mergeCell ref="J698:K698"/>
    <mergeCell ref="L698:M698"/>
    <mergeCell ref="D699:E699"/>
    <mergeCell ref="L699:M699"/>
    <mergeCell ref="A700:M700"/>
    <mergeCell ref="A687:M687"/>
    <mergeCell ref="A688:A689"/>
    <mergeCell ref="B688:G688"/>
    <mergeCell ref="H688:M688"/>
    <mergeCell ref="J697:K697"/>
    <mergeCell ref="L697:M697"/>
    <mergeCell ref="A685:B685"/>
    <mergeCell ref="C685:G685"/>
    <mergeCell ref="J685:M685"/>
    <mergeCell ref="A686:B686"/>
    <mergeCell ref="C686:G686"/>
    <mergeCell ref="H686:I686"/>
    <mergeCell ref="J686:M686"/>
    <mergeCell ref="A683:B683"/>
    <mergeCell ref="C683:G683"/>
    <mergeCell ref="J683:M683"/>
    <mergeCell ref="A684:B684"/>
    <mergeCell ref="C684:G684"/>
    <mergeCell ref="J684:M684"/>
    <mergeCell ref="A679:M679"/>
    <mergeCell ref="B680:E680"/>
    <mergeCell ref="H680:J680"/>
    <mergeCell ref="A681:M681"/>
    <mergeCell ref="A682:M682"/>
    <mergeCell ref="B675:C675"/>
    <mergeCell ref="D675:E675"/>
    <mergeCell ref="F675:G675"/>
    <mergeCell ref="B678:I678"/>
    <mergeCell ref="J678:M678"/>
    <mergeCell ref="B673:C673"/>
    <mergeCell ref="D673:E673"/>
    <mergeCell ref="F673:G673"/>
    <mergeCell ref="J673:K673"/>
    <mergeCell ref="B674:C674"/>
    <mergeCell ref="D674:E674"/>
    <mergeCell ref="F674:G674"/>
    <mergeCell ref="J674:K674"/>
    <mergeCell ref="A670:G670"/>
    <mergeCell ref="H670:M670"/>
    <mergeCell ref="B671:C671"/>
    <mergeCell ref="F671:G671"/>
    <mergeCell ref="B672:C672"/>
    <mergeCell ref="D672:E672"/>
    <mergeCell ref="F672:G672"/>
    <mergeCell ref="J672:K672"/>
    <mergeCell ref="A663:F663"/>
    <mergeCell ref="G663:M663"/>
    <mergeCell ref="B664:M664"/>
    <mergeCell ref="B665:M665"/>
    <mergeCell ref="A666:C669"/>
    <mergeCell ref="D666:I669"/>
    <mergeCell ref="J666:M669"/>
    <mergeCell ref="A660:E660"/>
    <mergeCell ref="F660:J660"/>
    <mergeCell ref="K660:M660"/>
    <mergeCell ref="A661:M661"/>
    <mergeCell ref="A662:E662"/>
    <mergeCell ref="F662:J662"/>
    <mergeCell ref="K662:M662"/>
    <mergeCell ref="A658:E658"/>
    <mergeCell ref="F658:J658"/>
    <mergeCell ref="K658:M658"/>
    <mergeCell ref="A659:E659"/>
    <mergeCell ref="F659:J659"/>
    <mergeCell ref="K659:M659"/>
    <mergeCell ref="A655:M655"/>
    <mergeCell ref="A656:E656"/>
    <mergeCell ref="F656:J656"/>
    <mergeCell ref="K656:M656"/>
    <mergeCell ref="A657:E657"/>
    <mergeCell ref="F657:J657"/>
    <mergeCell ref="K657:M657"/>
    <mergeCell ref="A652:M652"/>
    <mergeCell ref="A653:E653"/>
    <mergeCell ref="F653:J653"/>
    <mergeCell ref="K653:M653"/>
    <mergeCell ref="A654:E654"/>
    <mergeCell ref="F654:J654"/>
    <mergeCell ref="K654:M654"/>
    <mergeCell ref="J649:K649"/>
    <mergeCell ref="L649:M649"/>
    <mergeCell ref="D650:E650"/>
    <mergeCell ref="L650:M650"/>
    <mergeCell ref="A651:M651"/>
    <mergeCell ref="A638:M638"/>
    <mergeCell ref="A639:A640"/>
    <mergeCell ref="B639:G639"/>
    <mergeCell ref="H639:M639"/>
    <mergeCell ref="J648:K648"/>
    <mergeCell ref="L648:M648"/>
    <mergeCell ref="A636:B636"/>
    <mergeCell ref="C636:G636"/>
    <mergeCell ref="J636:M636"/>
    <mergeCell ref="A637:B637"/>
    <mergeCell ref="C637:G637"/>
    <mergeCell ref="H637:I637"/>
    <mergeCell ref="J637:M637"/>
    <mergeCell ref="A634:B634"/>
    <mergeCell ref="C634:G634"/>
    <mergeCell ref="J634:M634"/>
    <mergeCell ref="A635:B635"/>
    <mergeCell ref="C635:G635"/>
    <mergeCell ref="J635:M635"/>
    <mergeCell ref="A630:M630"/>
    <mergeCell ref="B631:E631"/>
    <mergeCell ref="H631:J631"/>
    <mergeCell ref="A632:M632"/>
    <mergeCell ref="A633:M633"/>
    <mergeCell ref="B627:C627"/>
    <mergeCell ref="D627:E627"/>
    <mergeCell ref="F627:G627"/>
    <mergeCell ref="B629:I629"/>
    <mergeCell ref="J629:M629"/>
    <mergeCell ref="B625:C625"/>
    <mergeCell ref="D625:E625"/>
    <mergeCell ref="F625:G625"/>
    <mergeCell ref="J625:K625"/>
    <mergeCell ref="B626:C626"/>
    <mergeCell ref="D626:E626"/>
    <mergeCell ref="F626:G626"/>
    <mergeCell ref="J626:K626"/>
    <mergeCell ref="A622:G622"/>
    <mergeCell ref="H622:M622"/>
    <mergeCell ref="B623:C623"/>
    <mergeCell ref="F623:G623"/>
    <mergeCell ref="B624:C624"/>
    <mergeCell ref="D624:E624"/>
    <mergeCell ref="F624:G624"/>
    <mergeCell ref="J624:K624"/>
    <mergeCell ref="A615:F615"/>
    <mergeCell ref="G615:M615"/>
    <mergeCell ref="B616:M616"/>
    <mergeCell ref="B617:M617"/>
    <mergeCell ref="A618:C621"/>
    <mergeCell ref="D618:I621"/>
    <mergeCell ref="J618:M621"/>
    <mergeCell ref="A612:E612"/>
    <mergeCell ref="F612:J612"/>
    <mergeCell ref="K612:M612"/>
    <mergeCell ref="A613:M613"/>
    <mergeCell ref="A614:E614"/>
    <mergeCell ref="F614:J614"/>
    <mergeCell ref="K614:M614"/>
    <mergeCell ref="A611:E611"/>
    <mergeCell ref="F611:J611"/>
    <mergeCell ref="K611:M611"/>
    <mergeCell ref="A607:M607"/>
    <mergeCell ref="A608:E608"/>
    <mergeCell ref="F608:J608"/>
    <mergeCell ref="K608:M608"/>
    <mergeCell ref="A609:E609"/>
    <mergeCell ref="F609:J609"/>
    <mergeCell ref="K609:M609"/>
    <mergeCell ref="A604:M604"/>
    <mergeCell ref="A605:E605"/>
    <mergeCell ref="F605:J605"/>
    <mergeCell ref="K605:M605"/>
    <mergeCell ref="A606:E606"/>
    <mergeCell ref="F606:J606"/>
    <mergeCell ref="K606:M606"/>
    <mergeCell ref="J601:K601"/>
    <mergeCell ref="D602:E602"/>
    <mergeCell ref="A603:M603"/>
    <mergeCell ref="A590:M590"/>
    <mergeCell ref="A591:A592"/>
    <mergeCell ref="B591:G591"/>
    <mergeCell ref="H591:M591"/>
    <mergeCell ref="J600:K600"/>
    <mergeCell ref="A588:B588"/>
    <mergeCell ref="C588:G588"/>
    <mergeCell ref="J588:M588"/>
    <mergeCell ref="A589:B589"/>
    <mergeCell ref="C589:G589"/>
    <mergeCell ref="H589:I589"/>
    <mergeCell ref="J589:M589"/>
    <mergeCell ref="A610:E610"/>
    <mergeCell ref="F610:J610"/>
    <mergeCell ref="K610:M610"/>
    <mergeCell ref="A586:B586"/>
    <mergeCell ref="C586:G586"/>
    <mergeCell ref="J586:M586"/>
    <mergeCell ref="A587:B587"/>
    <mergeCell ref="C587:G587"/>
    <mergeCell ref="J587:M587"/>
    <mergeCell ref="A582:M582"/>
    <mergeCell ref="B583:E583"/>
    <mergeCell ref="H583:J583"/>
    <mergeCell ref="A584:M584"/>
    <mergeCell ref="A585:M585"/>
    <mergeCell ref="B579:C579"/>
    <mergeCell ref="D579:E579"/>
    <mergeCell ref="F579:G579"/>
    <mergeCell ref="B581:I581"/>
    <mergeCell ref="J581:M581"/>
    <mergeCell ref="B577:C577"/>
    <mergeCell ref="D577:E577"/>
    <mergeCell ref="F577:G577"/>
    <mergeCell ref="J577:K577"/>
    <mergeCell ref="B578:C578"/>
    <mergeCell ref="D578:E578"/>
    <mergeCell ref="F578:G578"/>
    <mergeCell ref="J578:K578"/>
    <mergeCell ref="A574:G574"/>
    <mergeCell ref="H574:M574"/>
    <mergeCell ref="B575:C575"/>
    <mergeCell ref="F575:G575"/>
    <mergeCell ref="B576:C576"/>
    <mergeCell ref="D576:E576"/>
    <mergeCell ref="F576:G576"/>
    <mergeCell ref="J576:K576"/>
    <mergeCell ref="A567:F567"/>
    <mergeCell ref="G567:M567"/>
    <mergeCell ref="B568:M568"/>
    <mergeCell ref="B569:M569"/>
    <mergeCell ref="A570:C573"/>
    <mergeCell ref="D570:I573"/>
    <mergeCell ref="J570:M573"/>
    <mergeCell ref="A564:E564"/>
    <mergeCell ref="F564:J564"/>
    <mergeCell ref="K564:M564"/>
    <mergeCell ref="A565:M565"/>
    <mergeCell ref="A566:E566"/>
    <mergeCell ref="F566:J566"/>
    <mergeCell ref="K566:M566"/>
    <mergeCell ref="A563:E563"/>
    <mergeCell ref="F563:J563"/>
    <mergeCell ref="K563:M563"/>
    <mergeCell ref="A559:M559"/>
    <mergeCell ref="A560:E560"/>
    <mergeCell ref="F560:J560"/>
    <mergeCell ref="K560:M560"/>
    <mergeCell ref="A561:E561"/>
    <mergeCell ref="F561:J561"/>
    <mergeCell ref="K561:M561"/>
    <mergeCell ref="A556:M556"/>
    <mergeCell ref="A557:E557"/>
    <mergeCell ref="F557:J557"/>
    <mergeCell ref="K557:M557"/>
    <mergeCell ref="A558:E558"/>
    <mergeCell ref="F558:J558"/>
    <mergeCell ref="K558:M558"/>
    <mergeCell ref="J553:K553"/>
    <mergeCell ref="D554:E554"/>
    <mergeCell ref="A555:M555"/>
    <mergeCell ref="A542:M542"/>
    <mergeCell ref="A543:A544"/>
    <mergeCell ref="B543:G543"/>
    <mergeCell ref="H543:M543"/>
    <mergeCell ref="J552:K552"/>
    <mergeCell ref="A540:B540"/>
    <mergeCell ref="C540:G540"/>
    <mergeCell ref="J540:M540"/>
    <mergeCell ref="A541:B541"/>
    <mergeCell ref="C541:G541"/>
    <mergeCell ref="H541:I541"/>
    <mergeCell ref="J541:M541"/>
    <mergeCell ref="A562:E562"/>
    <mergeCell ref="F562:J562"/>
    <mergeCell ref="K562:M562"/>
    <mergeCell ref="A538:B538"/>
    <mergeCell ref="C538:G538"/>
    <mergeCell ref="J538:M538"/>
    <mergeCell ref="A539:B539"/>
    <mergeCell ref="C539:G539"/>
    <mergeCell ref="J539:M539"/>
    <mergeCell ref="A534:M534"/>
    <mergeCell ref="B535:E535"/>
    <mergeCell ref="H535:J535"/>
    <mergeCell ref="A536:M536"/>
    <mergeCell ref="A537:M537"/>
    <mergeCell ref="B530:C530"/>
    <mergeCell ref="D530:E530"/>
    <mergeCell ref="F530:G530"/>
    <mergeCell ref="B533:I533"/>
    <mergeCell ref="J533:M533"/>
    <mergeCell ref="B528:C528"/>
    <mergeCell ref="D528:E528"/>
    <mergeCell ref="F528:G528"/>
    <mergeCell ref="J528:K528"/>
    <mergeCell ref="B529:C529"/>
    <mergeCell ref="D529:E529"/>
    <mergeCell ref="F529:G529"/>
    <mergeCell ref="J529:K529"/>
    <mergeCell ref="A525:G525"/>
    <mergeCell ref="H525:M525"/>
    <mergeCell ref="B526:C526"/>
    <mergeCell ref="F526:G526"/>
    <mergeCell ref="B527:C527"/>
    <mergeCell ref="D527:E527"/>
    <mergeCell ref="F527:G527"/>
    <mergeCell ref="J527:K527"/>
    <mergeCell ref="A518:F518"/>
    <mergeCell ref="G518:M518"/>
    <mergeCell ref="B519:M519"/>
    <mergeCell ref="B520:M520"/>
    <mergeCell ref="A521:C524"/>
    <mergeCell ref="D521:I524"/>
    <mergeCell ref="J521:M524"/>
    <mergeCell ref="A515:E515"/>
    <mergeCell ref="F515:J515"/>
    <mergeCell ref="K515:M515"/>
    <mergeCell ref="A516:M516"/>
    <mergeCell ref="A517:E517"/>
    <mergeCell ref="F517:J517"/>
    <mergeCell ref="K517:M517"/>
    <mergeCell ref="A514:E514"/>
    <mergeCell ref="F514:J514"/>
    <mergeCell ref="K514:M514"/>
    <mergeCell ref="A510:M510"/>
    <mergeCell ref="A511:E511"/>
    <mergeCell ref="F511:J511"/>
    <mergeCell ref="K511:M511"/>
    <mergeCell ref="A512:E512"/>
    <mergeCell ref="F512:J512"/>
    <mergeCell ref="K512:M512"/>
    <mergeCell ref="A507:M507"/>
    <mergeCell ref="A508:E508"/>
    <mergeCell ref="F508:J508"/>
    <mergeCell ref="K508:M508"/>
    <mergeCell ref="A509:E509"/>
    <mergeCell ref="F509:J509"/>
    <mergeCell ref="K509:M509"/>
    <mergeCell ref="J504:K504"/>
    <mergeCell ref="D505:E505"/>
    <mergeCell ref="A506:M506"/>
    <mergeCell ref="A493:M493"/>
    <mergeCell ref="A494:A495"/>
    <mergeCell ref="B494:G494"/>
    <mergeCell ref="H494:M494"/>
    <mergeCell ref="J503:K503"/>
    <mergeCell ref="A491:B491"/>
    <mergeCell ref="C491:G491"/>
    <mergeCell ref="J491:M491"/>
    <mergeCell ref="A492:B492"/>
    <mergeCell ref="C492:G492"/>
    <mergeCell ref="H492:I492"/>
    <mergeCell ref="J492:M492"/>
    <mergeCell ref="A513:E513"/>
    <mergeCell ref="F513:J513"/>
    <mergeCell ref="K513:M513"/>
    <mergeCell ref="A489:B489"/>
    <mergeCell ref="C489:G489"/>
    <mergeCell ref="J489:M489"/>
    <mergeCell ref="A490:B490"/>
    <mergeCell ref="C490:G490"/>
    <mergeCell ref="J490:M490"/>
    <mergeCell ref="A485:M485"/>
    <mergeCell ref="B486:E486"/>
    <mergeCell ref="H486:J486"/>
    <mergeCell ref="A487:M487"/>
    <mergeCell ref="A488:M488"/>
    <mergeCell ref="B482:C482"/>
    <mergeCell ref="D482:E482"/>
    <mergeCell ref="F482:G482"/>
    <mergeCell ref="B484:I484"/>
    <mergeCell ref="J484:M484"/>
    <mergeCell ref="B480:C480"/>
    <mergeCell ref="D480:E480"/>
    <mergeCell ref="F480:G480"/>
    <mergeCell ref="J480:K480"/>
    <mergeCell ref="B481:C481"/>
    <mergeCell ref="D481:E481"/>
    <mergeCell ref="F481:G481"/>
    <mergeCell ref="J481:K481"/>
    <mergeCell ref="A477:G477"/>
    <mergeCell ref="H477:M477"/>
    <mergeCell ref="B478:C478"/>
    <mergeCell ref="F478:G478"/>
    <mergeCell ref="B479:C479"/>
    <mergeCell ref="D479:E479"/>
    <mergeCell ref="F479:G479"/>
    <mergeCell ref="J479:K479"/>
    <mergeCell ref="A470:F470"/>
    <mergeCell ref="G470:M470"/>
    <mergeCell ref="B471:M471"/>
    <mergeCell ref="B472:M472"/>
    <mergeCell ref="A473:C476"/>
    <mergeCell ref="D473:I476"/>
    <mergeCell ref="J473:M476"/>
    <mergeCell ref="A467:E467"/>
    <mergeCell ref="F467:J467"/>
    <mergeCell ref="K467:M467"/>
    <mergeCell ref="A468:M468"/>
    <mergeCell ref="A469:E469"/>
    <mergeCell ref="F469:J469"/>
    <mergeCell ref="K469:M469"/>
    <mergeCell ref="A466:E466"/>
    <mergeCell ref="F466:J466"/>
    <mergeCell ref="K466:M466"/>
    <mergeCell ref="A462:M462"/>
    <mergeCell ref="A463:E463"/>
    <mergeCell ref="F463:J463"/>
    <mergeCell ref="K463:M463"/>
    <mergeCell ref="A464:E464"/>
    <mergeCell ref="F464:J464"/>
    <mergeCell ref="K464:M464"/>
    <mergeCell ref="A459:M459"/>
    <mergeCell ref="A460:E460"/>
    <mergeCell ref="F460:J460"/>
    <mergeCell ref="K460:M460"/>
    <mergeCell ref="A461:E461"/>
    <mergeCell ref="F461:J461"/>
    <mergeCell ref="K461:M461"/>
    <mergeCell ref="J456:K456"/>
    <mergeCell ref="D457:E457"/>
    <mergeCell ref="A458:M458"/>
    <mergeCell ref="A445:M445"/>
    <mergeCell ref="A446:A447"/>
    <mergeCell ref="B446:G446"/>
    <mergeCell ref="H446:M446"/>
    <mergeCell ref="J455:K455"/>
    <mergeCell ref="A443:B443"/>
    <mergeCell ref="C443:G443"/>
    <mergeCell ref="J443:M443"/>
    <mergeCell ref="A444:B444"/>
    <mergeCell ref="C444:G444"/>
    <mergeCell ref="H444:I444"/>
    <mergeCell ref="J444:M444"/>
    <mergeCell ref="A465:E465"/>
    <mergeCell ref="F465:J465"/>
    <mergeCell ref="K465:M465"/>
    <mergeCell ref="A441:B441"/>
    <mergeCell ref="C441:G441"/>
    <mergeCell ref="J441:M441"/>
    <mergeCell ref="A442:B442"/>
    <mergeCell ref="C442:G442"/>
    <mergeCell ref="J442:M442"/>
    <mergeCell ref="A437:M437"/>
    <mergeCell ref="B438:E438"/>
    <mergeCell ref="H438:J438"/>
    <mergeCell ref="A439:M439"/>
    <mergeCell ref="A440:M440"/>
    <mergeCell ref="B434:C434"/>
    <mergeCell ref="D434:E434"/>
    <mergeCell ref="F434:G434"/>
    <mergeCell ref="B436:I436"/>
    <mergeCell ref="J436:M436"/>
    <mergeCell ref="B432:C432"/>
    <mergeCell ref="D432:E432"/>
    <mergeCell ref="F432:G432"/>
    <mergeCell ref="J432:K432"/>
    <mergeCell ref="B433:C433"/>
    <mergeCell ref="D433:E433"/>
    <mergeCell ref="F433:G433"/>
    <mergeCell ref="J433:K433"/>
    <mergeCell ref="A429:G429"/>
    <mergeCell ref="H429:M429"/>
    <mergeCell ref="B430:C430"/>
    <mergeCell ref="F430:G430"/>
    <mergeCell ref="B431:C431"/>
    <mergeCell ref="D431:E431"/>
    <mergeCell ref="F431:G431"/>
    <mergeCell ref="J431:K431"/>
    <mergeCell ref="A422:F422"/>
    <mergeCell ref="G422:M422"/>
    <mergeCell ref="B423:M423"/>
    <mergeCell ref="B424:M424"/>
    <mergeCell ref="A425:C428"/>
    <mergeCell ref="D425:I428"/>
    <mergeCell ref="J425:M428"/>
    <mergeCell ref="A419:E419"/>
    <mergeCell ref="F419:J419"/>
    <mergeCell ref="K419:M419"/>
    <mergeCell ref="A420:M420"/>
    <mergeCell ref="A421:E421"/>
    <mergeCell ref="F421:J421"/>
    <mergeCell ref="K421:M421"/>
    <mergeCell ref="A418:E418"/>
    <mergeCell ref="F418:J418"/>
    <mergeCell ref="K418:M418"/>
    <mergeCell ref="A414:M414"/>
    <mergeCell ref="A415:E415"/>
    <mergeCell ref="F415:J415"/>
    <mergeCell ref="K415:M415"/>
    <mergeCell ref="A416:E416"/>
    <mergeCell ref="F416:J416"/>
    <mergeCell ref="K416:M416"/>
    <mergeCell ref="A411:M411"/>
    <mergeCell ref="A412:E412"/>
    <mergeCell ref="F412:J412"/>
    <mergeCell ref="K412:M412"/>
    <mergeCell ref="A413:E413"/>
    <mergeCell ref="F413:J413"/>
    <mergeCell ref="K413:M413"/>
    <mergeCell ref="J408:K408"/>
    <mergeCell ref="D409:E409"/>
    <mergeCell ref="A410:M410"/>
    <mergeCell ref="A397:M397"/>
    <mergeCell ref="A398:A399"/>
    <mergeCell ref="B398:G398"/>
    <mergeCell ref="H398:M398"/>
    <mergeCell ref="J407:K407"/>
    <mergeCell ref="A395:B395"/>
    <mergeCell ref="C395:G395"/>
    <mergeCell ref="J395:M395"/>
    <mergeCell ref="A396:B396"/>
    <mergeCell ref="C396:G396"/>
    <mergeCell ref="H396:I396"/>
    <mergeCell ref="J396:M396"/>
    <mergeCell ref="A417:E417"/>
    <mergeCell ref="F417:J417"/>
    <mergeCell ref="K417:M417"/>
    <mergeCell ref="A393:B393"/>
    <mergeCell ref="C393:G393"/>
    <mergeCell ref="J393:M393"/>
    <mergeCell ref="A394:B394"/>
    <mergeCell ref="C394:G394"/>
    <mergeCell ref="J394:M394"/>
    <mergeCell ref="A389:M389"/>
    <mergeCell ref="B390:E390"/>
    <mergeCell ref="H390:J390"/>
    <mergeCell ref="A391:M391"/>
    <mergeCell ref="A392:M392"/>
    <mergeCell ref="B385:C385"/>
    <mergeCell ref="D385:E385"/>
    <mergeCell ref="F385:G385"/>
    <mergeCell ref="B388:I388"/>
    <mergeCell ref="J388:M388"/>
    <mergeCell ref="B383:C383"/>
    <mergeCell ref="D383:E383"/>
    <mergeCell ref="F383:G383"/>
    <mergeCell ref="J383:K383"/>
    <mergeCell ref="B384:C384"/>
    <mergeCell ref="D384:E384"/>
    <mergeCell ref="F384:G384"/>
    <mergeCell ref="J384:K384"/>
    <mergeCell ref="A380:G380"/>
    <mergeCell ref="H380:M380"/>
    <mergeCell ref="B381:C381"/>
    <mergeCell ref="F381:G381"/>
    <mergeCell ref="B382:C382"/>
    <mergeCell ref="D382:E382"/>
    <mergeCell ref="F382:G382"/>
    <mergeCell ref="J382:K382"/>
    <mergeCell ref="A373:F373"/>
    <mergeCell ref="G373:M373"/>
    <mergeCell ref="B374:M374"/>
    <mergeCell ref="B375:M375"/>
    <mergeCell ref="A376:C379"/>
    <mergeCell ref="D376:I379"/>
    <mergeCell ref="J376:M379"/>
    <mergeCell ref="A370:E370"/>
    <mergeCell ref="F370:J370"/>
    <mergeCell ref="K370:M370"/>
    <mergeCell ref="A371:M371"/>
    <mergeCell ref="A372:E372"/>
    <mergeCell ref="F372:J372"/>
    <mergeCell ref="K372:M372"/>
    <mergeCell ref="A369:E369"/>
    <mergeCell ref="F369:J369"/>
    <mergeCell ref="K369:M369"/>
    <mergeCell ref="A365:M365"/>
    <mergeCell ref="A366:E366"/>
    <mergeCell ref="F366:J366"/>
    <mergeCell ref="K366:M366"/>
    <mergeCell ref="A367:E367"/>
    <mergeCell ref="F367:J367"/>
    <mergeCell ref="K367:M367"/>
    <mergeCell ref="A362:M362"/>
    <mergeCell ref="A363:E363"/>
    <mergeCell ref="F363:J363"/>
    <mergeCell ref="K363:M363"/>
    <mergeCell ref="A364:E364"/>
    <mergeCell ref="F364:J364"/>
    <mergeCell ref="K364:M364"/>
    <mergeCell ref="J359:K359"/>
    <mergeCell ref="D360:E360"/>
    <mergeCell ref="A361:M361"/>
    <mergeCell ref="A348:M348"/>
    <mergeCell ref="A349:A350"/>
    <mergeCell ref="B349:G349"/>
    <mergeCell ref="H349:M349"/>
    <mergeCell ref="J358:K358"/>
    <mergeCell ref="A346:B346"/>
    <mergeCell ref="C346:G346"/>
    <mergeCell ref="J346:M346"/>
    <mergeCell ref="A347:B347"/>
    <mergeCell ref="C347:G347"/>
    <mergeCell ref="H347:I347"/>
    <mergeCell ref="J347:M347"/>
    <mergeCell ref="A368:E368"/>
    <mergeCell ref="F368:J368"/>
    <mergeCell ref="K368:M368"/>
    <mergeCell ref="A344:B344"/>
    <mergeCell ref="C344:G344"/>
    <mergeCell ref="J344:M344"/>
    <mergeCell ref="A345:B345"/>
    <mergeCell ref="C345:G345"/>
    <mergeCell ref="J345:M345"/>
    <mergeCell ref="A340:M340"/>
    <mergeCell ref="B341:E341"/>
    <mergeCell ref="H341:J341"/>
    <mergeCell ref="A342:M342"/>
    <mergeCell ref="A343:M343"/>
    <mergeCell ref="B337:C337"/>
    <mergeCell ref="D337:E337"/>
    <mergeCell ref="F337:G337"/>
    <mergeCell ref="B339:I339"/>
    <mergeCell ref="J339:M339"/>
    <mergeCell ref="B335:C335"/>
    <mergeCell ref="D335:E335"/>
    <mergeCell ref="F335:G335"/>
    <mergeCell ref="J335:K335"/>
    <mergeCell ref="B336:C336"/>
    <mergeCell ref="D336:E336"/>
    <mergeCell ref="F336:G336"/>
    <mergeCell ref="J336:K336"/>
    <mergeCell ref="A332:G332"/>
    <mergeCell ref="H332:M332"/>
    <mergeCell ref="B333:C333"/>
    <mergeCell ref="F333:G333"/>
    <mergeCell ref="B334:C334"/>
    <mergeCell ref="D334:E334"/>
    <mergeCell ref="F334:G334"/>
    <mergeCell ref="J334:K334"/>
    <mergeCell ref="A325:F325"/>
    <mergeCell ref="G325:M325"/>
    <mergeCell ref="B326:M326"/>
    <mergeCell ref="B327:M327"/>
    <mergeCell ref="A328:C331"/>
    <mergeCell ref="D328:I331"/>
    <mergeCell ref="J328:M331"/>
    <mergeCell ref="A322:E322"/>
    <mergeCell ref="F322:J322"/>
    <mergeCell ref="K322:M322"/>
    <mergeCell ref="A323:M323"/>
    <mergeCell ref="A324:E324"/>
    <mergeCell ref="F324:J324"/>
    <mergeCell ref="K324:M324"/>
    <mergeCell ref="A321:E321"/>
    <mergeCell ref="F321:J321"/>
    <mergeCell ref="K321:M321"/>
    <mergeCell ref="A317:M317"/>
    <mergeCell ref="A318:E318"/>
    <mergeCell ref="F318:J318"/>
    <mergeCell ref="K318:M318"/>
    <mergeCell ref="A319:E319"/>
    <mergeCell ref="F319:J319"/>
    <mergeCell ref="K319:M319"/>
    <mergeCell ref="A314:M314"/>
    <mergeCell ref="A315:E315"/>
    <mergeCell ref="F315:J315"/>
    <mergeCell ref="K315:M315"/>
    <mergeCell ref="A316:E316"/>
    <mergeCell ref="F316:J316"/>
    <mergeCell ref="K316:M316"/>
    <mergeCell ref="J311:K311"/>
    <mergeCell ref="L311:M311"/>
    <mergeCell ref="D312:E312"/>
    <mergeCell ref="A313:M313"/>
    <mergeCell ref="A300:M300"/>
    <mergeCell ref="A301:A302"/>
    <mergeCell ref="B301:G301"/>
    <mergeCell ref="H301:M301"/>
    <mergeCell ref="J310:K310"/>
    <mergeCell ref="A298:B298"/>
    <mergeCell ref="C298:G298"/>
    <mergeCell ref="J298:M298"/>
    <mergeCell ref="A299:B299"/>
    <mergeCell ref="C299:G299"/>
    <mergeCell ref="H299:I299"/>
    <mergeCell ref="J299:M299"/>
    <mergeCell ref="A320:E320"/>
    <mergeCell ref="F320:J320"/>
    <mergeCell ref="K320:M320"/>
    <mergeCell ref="A296:B296"/>
    <mergeCell ref="C296:G296"/>
    <mergeCell ref="J296:M296"/>
    <mergeCell ref="A297:B297"/>
    <mergeCell ref="C297:G297"/>
    <mergeCell ref="J297:M297"/>
    <mergeCell ref="A292:M292"/>
    <mergeCell ref="B293:E293"/>
    <mergeCell ref="H293:J293"/>
    <mergeCell ref="A294:M294"/>
    <mergeCell ref="A295:M295"/>
    <mergeCell ref="B289:C289"/>
    <mergeCell ref="D289:E289"/>
    <mergeCell ref="F289:G289"/>
    <mergeCell ref="B291:I291"/>
    <mergeCell ref="J291:M291"/>
    <mergeCell ref="B287:C287"/>
    <mergeCell ref="D287:E287"/>
    <mergeCell ref="F287:G287"/>
    <mergeCell ref="J287:K287"/>
    <mergeCell ref="B288:C288"/>
    <mergeCell ref="D288:E288"/>
    <mergeCell ref="F288:G288"/>
    <mergeCell ref="J288:K288"/>
    <mergeCell ref="A284:G284"/>
    <mergeCell ref="H284:M284"/>
    <mergeCell ref="B285:C285"/>
    <mergeCell ref="F285:G285"/>
    <mergeCell ref="B286:C286"/>
    <mergeCell ref="D286:E286"/>
    <mergeCell ref="F286:G286"/>
    <mergeCell ref="J286:K286"/>
    <mergeCell ref="A277:F277"/>
    <mergeCell ref="G277:M277"/>
    <mergeCell ref="B278:M278"/>
    <mergeCell ref="B279:M279"/>
    <mergeCell ref="A280:C283"/>
    <mergeCell ref="D280:I283"/>
    <mergeCell ref="J280:M283"/>
    <mergeCell ref="A274:E274"/>
    <mergeCell ref="F274:J274"/>
    <mergeCell ref="K274:M274"/>
    <mergeCell ref="A275:M275"/>
    <mergeCell ref="A276:E276"/>
    <mergeCell ref="F276:J276"/>
    <mergeCell ref="K276:M276"/>
    <mergeCell ref="A272:E272"/>
    <mergeCell ref="F272:J272"/>
    <mergeCell ref="K272:M272"/>
    <mergeCell ref="A273:E273"/>
    <mergeCell ref="F273:J273"/>
    <mergeCell ref="K273:M273"/>
    <mergeCell ref="A269:M269"/>
    <mergeCell ref="A270:E270"/>
    <mergeCell ref="F270:J270"/>
    <mergeCell ref="K270:M270"/>
    <mergeCell ref="A271:E271"/>
    <mergeCell ref="F271:J271"/>
    <mergeCell ref="K271:M271"/>
    <mergeCell ref="A266:M266"/>
    <mergeCell ref="A267:E267"/>
    <mergeCell ref="F267:J267"/>
    <mergeCell ref="K267:M267"/>
    <mergeCell ref="A268:E268"/>
    <mergeCell ref="F268:J268"/>
    <mergeCell ref="K268:M268"/>
    <mergeCell ref="J263:K263"/>
    <mergeCell ref="L263:M263"/>
    <mergeCell ref="D264:E264"/>
    <mergeCell ref="L264:M264"/>
    <mergeCell ref="A265:M265"/>
    <mergeCell ref="A252:M252"/>
    <mergeCell ref="A253:A254"/>
    <mergeCell ref="B253:G253"/>
    <mergeCell ref="H253:M253"/>
    <mergeCell ref="J262:K262"/>
    <mergeCell ref="L262:M262"/>
    <mergeCell ref="A250:B250"/>
    <mergeCell ref="C250:G250"/>
    <mergeCell ref="J250:M250"/>
    <mergeCell ref="A251:B251"/>
    <mergeCell ref="C251:G251"/>
    <mergeCell ref="H251:I251"/>
    <mergeCell ref="J251:M251"/>
    <mergeCell ref="A248:B248"/>
    <mergeCell ref="C248:G248"/>
    <mergeCell ref="J248:M248"/>
    <mergeCell ref="A249:B249"/>
    <mergeCell ref="C249:G249"/>
    <mergeCell ref="J249:M249"/>
    <mergeCell ref="A244:M244"/>
    <mergeCell ref="B245:E245"/>
    <mergeCell ref="H245:J245"/>
    <mergeCell ref="A246:M246"/>
    <mergeCell ref="A247:M247"/>
    <mergeCell ref="B240:C240"/>
    <mergeCell ref="D240:E240"/>
    <mergeCell ref="F240:G240"/>
    <mergeCell ref="B243:I243"/>
    <mergeCell ref="J243:M243"/>
    <mergeCell ref="B238:C238"/>
    <mergeCell ref="D238:E238"/>
    <mergeCell ref="F238:G238"/>
    <mergeCell ref="J238:K238"/>
    <mergeCell ref="B239:C239"/>
    <mergeCell ref="D239:E239"/>
    <mergeCell ref="F239:G239"/>
    <mergeCell ref="J239:K239"/>
    <mergeCell ref="A235:G235"/>
    <mergeCell ref="H235:M235"/>
    <mergeCell ref="B236:C236"/>
    <mergeCell ref="F236:G236"/>
    <mergeCell ref="B237:C237"/>
    <mergeCell ref="D237:E237"/>
    <mergeCell ref="F237:G237"/>
    <mergeCell ref="J237:K237"/>
    <mergeCell ref="A228:F228"/>
    <mergeCell ref="G228:M228"/>
    <mergeCell ref="B229:M229"/>
    <mergeCell ref="B230:M230"/>
    <mergeCell ref="A231:C234"/>
    <mergeCell ref="D231:I234"/>
    <mergeCell ref="J231:M234"/>
    <mergeCell ref="A225:E225"/>
    <mergeCell ref="F225:J225"/>
    <mergeCell ref="K225:M225"/>
    <mergeCell ref="A226:M226"/>
    <mergeCell ref="A227:E227"/>
    <mergeCell ref="F227:J227"/>
    <mergeCell ref="K227:M227"/>
    <mergeCell ref="A223:E223"/>
    <mergeCell ref="F223:J223"/>
    <mergeCell ref="K223:M223"/>
    <mergeCell ref="A224:E224"/>
    <mergeCell ref="F224:J224"/>
    <mergeCell ref="K224:M224"/>
    <mergeCell ref="A220:M220"/>
    <mergeCell ref="A221:E221"/>
    <mergeCell ref="F221:J221"/>
    <mergeCell ref="K221:M221"/>
    <mergeCell ref="A222:E222"/>
    <mergeCell ref="F222:J222"/>
    <mergeCell ref="K222:M222"/>
    <mergeCell ref="A217:M217"/>
    <mergeCell ref="A218:E218"/>
    <mergeCell ref="F218:J218"/>
    <mergeCell ref="K218:M218"/>
    <mergeCell ref="A219:E219"/>
    <mergeCell ref="F219:J219"/>
    <mergeCell ref="K219:M219"/>
    <mergeCell ref="J214:K214"/>
    <mergeCell ref="L214:M214"/>
    <mergeCell ref="D215:E215"/>
    <mergeCell ref="L215:M215"/>
    <mergeCell ref="A216:M216"/>
    <mergeCell ref="A203:M203"/>
    <mergeCell ref="A204:A205"/>
    <mergeCell ref="B204:G204"/>
    <mergeCell ref="H204:M204"/>
    <mergeCell ref="J213:K213"/>
    <mergeCell ref="L213:M213"/>
    <mergeCell ref="A201:B201"/>
    <mergeCell ref="C201:G201"/>
    <mergeCell ref="J201:M201"/>
    <mergeCell ref="A202:B202"/>
    <mergeCell ref="C202:G202"/>
    <mergeCell ref="H202:I202"/>
    <mergeCell ref="J202:M202"/>
    <mergeCell ref="A199:B199"/>
    <mergeCell ref="C199:G199"/>
    <mergeCell ref="J199:M199"/>
    <mergeCell ref="A200:B200"/>
    <mergeCell ref="C200:G200"/>
    <mergeCell ref="J200:M200"/>
    <mergeCell ref="A195:M195"/>
    <mergeCell ref="B196:E196"/>
    <mergeCell ref="H196:J196"/>
    <mergeCell ref="A197:M197"/>
    <mergeCell ref="A198:M198"/>
    <mergeCell ref="B192:C192"/>
    <mergeCell ref="D192:E192"/>
    <mergeCell ref="F192:G192"/>
    <mergeCell ref="B194:I194"/>
    <mergeCell ref="J194:M194"/>
    <mergeCell ref="B190:C190"/>
    <mergeCell ref="D190:E190"/>
    <mergeCell ref="F190:G190"/>
    <mergeCell ref="J190:K190"/>
    <mergeCell ref="B191:C191"/>
    <mergeCell ref="D191:E191"/>
    <mergeCell ref="F191:G191"/>
    <mergeCell ref="J191:K191"/>
    <mergeCell ref="A187:G187"/>
    <mergeCell ref="H187:M187"/>
    <mergeCell ref="B188:C188"/>
    <mergeCell ref="F188:G188"/>
    <mergeCell ref="B189:C189"/>
    <mergeCell ref="D189:E189"/>
    <mergeCell ref="F189:G189"/>
    <mergeCell ref="J189:K189"/>
    <mergeCell ref="A180:F180"/>
    <mergeCell ref="G180:M180"/>
    <mergeCell ref="B181:M181"/>
    <mergeCell ref="B182:M182"/>
    <mergeCell ref="A183:C186"/>
    <mergeCell ref="D183:I186"/>
    <mergeCell ref="J183:M186"/>
    <mergeCell ref="A177:E177"/>
    <mergeCell ref="F177:J177"/>
    <mergeCell ref="K177:M177"/>
    <mergeCell ref="A178:M178"/>
    <mergeCell ref="A179:E179"/>
    <mergeCell ref="F179:J179"/>
    <mergeCell ref="K179:M179"/>
    <mergeCell ref="A175:E175"/>
    <mergeCell ref="F175:J175"/>
    <mergeCell ref="K175:M175"/>
    <mergeCell ref="A176:E176"/>
    <mergeCell ref="F176:J176"/>
    <mergeCell ref="K176:M176"/>
    <mergeCell ref="A172:M172"/>
    <mergeCell ref="A173:E173"/>
    <mergeCell ref="F173:J173"/>
    <mergeCell ref="K173:M173"/>
    <mergeCell ref="A174:E174"/>
    <mergeCell ref="F174:J174"/>
    <mergeCell ref="K174:M174"/>
    <mergeCell ref="A169:M169"/>
    <mergeCell ref="A170:E170"/>
    <mergeCell ref="F170:J170"/>
    <mergeCell ref="K170:M170"/>
    <mergeCell ref="A171:E171"/>
    <mergeCell ref="F171:J171"/>
    <mergeCell ref="K171:M171"/>
    <mergeCell ref="J166:K166"/>
    <mergeCell ref="L166:M166"/>
    <mergeCell ref="D167:E167"/>
    <mergeCell ref="L167:M167"/>
    <mergeCell ref="A168:M168"/>
    <mergeCell ref="A155:M155"/>
    <mergeCell ref="A156:A157"/>
    <mergeCell ref="B156:G156"/>
    <mergeCell ref="H156:M156"/>
    <mergeCell ref="J165:K165"/>
    <mergeCell ref="L165:M165"/>
    <mergeCell ref="A153:B153"/>
    <mergeCell ref="C153:G153"/>
    <mergeCell ref="J153:M153"/>
    <mergeCell ref="A154:B154"/>
    <mergeCell ref="C154:G154"/>
    <mergeCell ref="H154:I154"/>
    <mergeCell ref="J154:M154"/>
    <mergeCell ref="A151:B151"/>
    <mergeCell ref="C151:G151"/>
    <mergeCell ref="J151:M151"/>
    <mergeCell ref="A152:B152"/>
    <mergeCell ref="C152:G152"/>
    <mergeCell ref="J152:M152"/>
    <mergeCell ref="A147:M147"/>
    <mergeCell ref="B148:E148"/>
    <mergeCell ref="H148:J148"/>
    <mergeCell ref="A149:M149"/>
    <mergeCell ref="A150:M150"/>
    <mergeCell ref="B144:C144"/>
    <mergeCell ref="D144:E144"/>
    <mergeCell ref="F144:G144"/>
    <mergeCell ref="B146:I146"/>
    <mergeCell ref="J146:M146"/>
    <mergeCell ref="B142:C142"/>
    <mergeCell ref="D142:E142"/>
    <mergeCell ref="F142:G142"/>
    <mergeCell ref="J142:K142"/>
    <mergeCell ref="B143:C143"/>
    <mergeCell ref="D143:E143"/>
    <mergeCell ref="F143:G143"/>
    <mergeCell ref="J143:K143"/>
    <mergeCell ref="A139:G139"/>
    <mergeCell ref="H139:M139"/>
    <mergeCell ref="B140:C140"/>
    <mergeCell ref="F140:G140"/>
    <mergeCell ref="B141:C141"/>
    <mergeCell ref="D141:E141"/>
    <mergeCell ref="F141:G141"/>
    <mergeCell ref="J141:K141"/>
    <mergeCell ref="B133:M133"/>
    <mergeCell ref="B134:M134"/>
    <mergeCell ref="A135:C138"/>
    <mergeCell ref="D135:I138"/>
    <mergeCell ref="J135:M138"/>
    <mergeCell ref="A130:M130"/>
    <mergeCell ref="A131:E131"/>
    <mergeCell ref="F131:J131"/>
    <mergeCell ref="K131:M131"/>
    <mergeCell ref="A132:F132"/>
    <mergeCell ref="G132:M132"/>
    <mergeCell ref="A128:E128"/>
    <mergeCell ref="F128:J128"/>
    <mergeCell ref="K128:M128"/>
    <mergeCell ref="A129:E129"/>
    <mergeCell ref="F129:J129"/>
    <mergeCell ref="K129:M129"/>
    <mergeCell ref="A126:E126"/>
    <mergeCell ref="F126:J126"/>
    <mergeCell ref="K126:M126"/>
    <mergeCell ref="A127:E127"/>
    <mergeCell ref="F127:J127"/>
    <mergeCell ref="K127:M127"/>
    <mergeCell ref="A123:E123"/>
    <mergeCell ref="F123:J123"/>
    <mergeCell ref="K123:M123"/>
    <mergeCell ref="A124:M124"/>
    <mergeCell ref="A125:E125"/>
    <mergeCell ref="F125:J125"/>
    <mergeCell ref="K125:M125"/>
    <mergeCell ref="A120:M120"/>
    <mergeCell ref="A121:M121"/>
    <mergeCell ref="A122:E122"/>
    <mergeCell ref="F122:J122"/>
    <mergeCell ref="K122:M122"/>
    <mergeCell ref="J117:K117"/>
    <mergeCell ref="L117:M117"/>
    <mergeCell ref="J118:K118"/>
    <mergeCell ref="L118:M118"/>
    <mergeCell ref="D119:E119"/>
    <mergeCell ref="L119:M119"/>
    <mergeCell ref="B98:I98"/>
    <mergeCell ref="J98:M98"/>
    <mergeCell ref="A99:M99"/>
    <mergeCell ref="B100:E100"/>
    <mergeCell ref="H100:J100"/>
    <mergeCell ref="A101:M101"/>
    <mergeCell ref="A102:M102"/>
    <mergeCell ref="A103:B103"/>
    <mergeCell ref="C103:G103"/>
    <mergeCell ref="J103:M103"/>
    <mergeCell ref="A104:B104"/>
    <mergeCell ref="C104:G104"/>
    <mergeCell ref="J104:M104"/>
    <mergeCell ref="J105:M105"/>
    <mergeCell ref="H106:I106"/>
    <mergeCell ref="J106:M106"/>
    <mergeCell ref="A107:M107"/>
    <mergeCell ref="A108:A109"/>
    <mergeCell ref="B108:G108"/>
    <mergeCell ref="H108:M108"/>
    <mergeCell ref="B95:C95"/>
    <mergeCell ref="D95:E95"/>
    <mergeCell ref="F95:G95"/>
    <mergeCell ref="A105:B105"/>
    <mergeCell ref="C105:G105"/>
    <mergeCell ref="A106:B106"/>
    <mergeCell ref="C106:G106"/>
    <mergeCell ref="B93:C93"/>
    <mergeCell ref="D93:E93"/>
    <mergeCell ref="F93:G93"/>
    <mergeCell ref="J93:K93"/>
    <mergeCell ref="B94:C94"/>
    <mergeCell ref="D94:E94"/>
    <mergeCell ref="F94:G94"/>
    <mergeCell ref="J94:K94"/>
    <mergeCell ref="A90:G90"/>
    <mergeCell ref="H90:M90"/>
    <mergeCell ref="B91:C91"/>
    <mergeCell ref="F91:G91"/>
    <mergeCell ref="B92:C92"/>
    <mergeCell ref="D92:E92"/>
    <mergeCell ref="F92:G92"/>
    <mergeCell ref="J92:K92"/>
    <mergeCell ref="B84:M84"/>
    <mergeCell ref="B85:M85"/>
    <mergeCell ref="A86:C89"/>
    <mergeCell ref="D86:I89"/>
    <mergeCell ref="J86:M89"/>
    <mergeCell ref="A80:E80"/>
    <mergeCell ref="F80:J80"/>
    <mergeCell ref="K80:M80"/>
    <mergeCell ref="A81:M81"/>
    <mergeCell ref="A82:E82"/>
    <mergeCell ref="F82:J82"/>
    <mergeCell ref="K82:M82"/>
    <mergeCell ref="A78:E78"/>
    <mergeCell ref="F78:J78"/>
    <mergeCell ref="K78:M78"/>
    <mergeCell ref="A79:E79"/>
    <mergeCell ref="F79:J79"/>
    <mergeCell ref="K79:M79"/>
    <mergeCell ref="A77:E77"/>
    <mergeCell ref="F77:J77"/>
    <mergeCell ref="K77:M77"/>
    <mergeCell ref="A72:M72"/>
    <mergeCell ref="A73:E73"/>
    <mergeCell ref="F73:J73"/>
    <mergeCell ref="K73:M73"/>
    <mergeCell ref="A74:E74"/>
    <mergeCell ref="F74:J74"/>
    <mergeCell ref="K74:M74"/>
    <mergeCell ref="J69:K69"/>
    <mergeCell ref="L69:M69"/>
    <mergeCell ref="L70:M70"/>
    <mergeCell ref="A71:M71"/>
    <mergeCell ref="A83:F83"/>
    <mergeCell ref="G83:M83"/>
    <mergeCell ref="C70:E70"/>
    <mergeCell ref="J68:K68"/>
    <mergeCell ref="L68:M68"/>
    <mergeCell ref="A56:B56"/>
    <mergeCell ref="C56:G56"/>
    <mergeCell ref="J56:M56"/>
    <mergeCell ref="A57:B57"/>
    <mergeCell ref="C57:G57"/>
    <mergeCell ref="H57:I57"/>
    <mergeCell ref="J57:M57"/>
    <mergeCell ref="A54:B54"/>
    <mergeCell ref="C54:G54"/>
    <mergeCell ref="J54:M54"/>
    <mergeCell ref="A55:B55"/>
    <mergeCell ref="C55:G55"/>
    <mergeCell ref="J55:M55"/>
    <mergeCell ref="A75:M75"/>
    <mergeCell ref="A76:E76"/>
    <mergeCell ref="F76:J76"/>
    <mergeCell ref="K76:M76"/>
    <mergeCell ref="J70:K70"/>
    <mergeCell ref="A52:M52"/>
    <mergeCell ref="A53:M53"/>
    <mergeCell ref="A42:G42"/>
    <mergeCell ref="H42:M42"/>
    <mergeCell ref="B43:C43"/>
    <mergeCell ref="B49:I49"/>
    <mergeCell ref="J49:M49"/>
    <mergeCell ref="A35:F35"/>
    <mergeCell ref="G35:M35"/>
    <mergeCell ref="B36:M36"/>
    <mergeCell ref="B37:M37"/>
    <mergeCell ref="A38:C41"/>
    <mergeCell ref="D38:I41"/>
    <mergeCell ref="J38:M41"/>
    <mergeCell ref="A58:M58"/>
    <mergeCell ref="A59:A60"/>
    <mergeCell ref="B59:G59"/>
    <mergeCell ref="H59:M59"/>
    <mergeCell ref="J20:K20"/>
    <mergeCell ref="L20:M20"/>
    <mergeCell ref="A5:M5"/>
    <mergeCell ref="A6:B6"/>
    <mergeCell ref="C6:G6"/>
    <mergeCell ref="J6:M6"/>
    <mergeCell ref="A7:B7"/>
    <mergeCell ref="C7:G7"/>
    <mergeCell ref="K26:M26"/>
    <mergeCell ref="A50:M50"/>
    <mergeCell ref="B51:E51"/>
    <mergeCell ref="H51:J51"/>
    <mergeCell ref="A27:M27"/>
    <mergeCell ref="A28:E28"/>
    <mergeCell ref="F28:J28"/>
    <mergeCell ref="K28:M28"/>
    <mergeCell ref="K29:M29"/>
    <mergeCell ref="A30:E30"/>
    <mergeCell ref="F30:J30"/>
    <mergeCell ref="K30:M30"/>
    <mergeCell ref="A31:E31"/>
    <mergeCell ref="F31:J31"/>
    <mergeCell ref="K31:M31"/>
    <mergeCell ref="A29:E29"/>
    <mergeCell ref="F29:J29"/>
    <mergeCell ref="A32:E32"/>
    <mergeCell ref="D45:E45"/>
    <mergeCell ref="F45:G45"/>
    <mergeCell ref="J1:M1"/>
    <mergeCell ref="A2:M2"/>
    <mergeCell ref="B3:E3"/>
    <mergeCell ref="H3:J3"/>
    <mergeCell ref="A4:M4"/>
    <mergeCell ref="B1:I1"/>
    <mergeCell ref="J7:M7"/>
    <mergeCell ref="A8:B8"/>
    <mergeCell ref="C8:G8"/>
    <mergeCell ref="J8:M8"/>
    <mergeCell ref="A9:B9"/>
    <mergeCell ref="C9:G9"/>
    <mergeCell ref="H9:I9"/>
    <mergeCell ref="J9:M9"/>
    <mergeCell ref="A23:M23"/>
    <mergeCell ref="A24:M24"/>
    <mergeCell ref="A25:E25"/>
    <mergeCell ref="F25:J25"/>
    <mergeCell ref="K25:M25"/>
    <mergeCell ref="J21:K21"/>
    <mergeCell ref="L21:M21"/>
    <mergeCell ref="L22:M22"/>
    <mergeCell ref="C22:E22"/>
    <mergeCell ref="J22:K22"/>
    <mergeCell ref="A26:E26"/>
    <mergeCell ref="F26:J26"/>
    <mergeCell ref="A10:M10"/>
    <mergeCell ref="A11:A12"/>
    <mergeCell ref="B11:G11"/>
    <mergeCell ref="H11:M11"/>
    <mergeCell ref="J915:K915"/>
    <mergeCell ref="F915:G915"/>
    <mergeCell ref="D915:E915"/>
    <mergeCell ref="B915:C915"/>
    <mergeCell ref="K947:M947"/>
    <mergeCell ref="F947:J947"/>
    <mergeCell ref="A947:E947"/>
    <mergeCell ref="K946:M946"/>
    <mergeCell ref="F946:J946"/>
    <mergeCell ref="A946:E946"/>
    <mergeCell ref="L939:M939"/>
    <mergeCell ref="J939:K939"/>
    <mergeCell ref="F32:J32"/>
    <mergeCell ref="K32:M32"/>
    <mergeCell ref="A33:M33"/>
    <mergeCell ref="A34:E34"/>
    <mergeCell ref="F34:J34"/>
    <mergeCell ref="K34:M34"/>
    <mergeCell ref="F43:G43"/>
    <mergeCell ref="B44:C44"/>
    <mergeCell ref="D44:E44"/>
    <mergeCell ref="F44:G44"/>
    <mergeCell ref="J44:K44"/>
    <mergeCell ref="J45:K45"/>
    <mergeCell ref="B46:C46"/>
    <mergeCell ref="D46:E46"/>
    <mergeCell ref="F46:G46"/>
    <mergeCell ref="J46:K46"/>
    <mergeCell ref="B47:C47"/>
    <mergeCell ref="D47:E47"/>
    <mergeCell ref="F47:G47"/>
    <mergeCell ref="B45:C45"/>
  </mergeCells>
  <hyperlinks>
    <hyperlink ref="K3" r:id="rId1"/>
    <hyperlink ref="K51" r:id="rId2"/>
    <hyperlink ref="K100" r:id="rId3"/>
    <hyperlink ref="K196" r:id="rId4"/>
    <hyperlink ref="K245" r:id="rId5"/>
    <hyperlink ref="K293" r:id="rId6"/>
    <hyperlink ref="K341" r:id="rId7"/>
    <hyperlink ref="K390" r:id="rId8"/>
    <hyperlink ref="K438" r:id="rId9"/>
    <hyperlink ref="K486" r:id="rId10"/>
    <hyperlink ref="K535" r:id="rId11"/>
    <hyperlink ref="K583" r:id="rId12"/>
    <hyperlink ref="K631" r:id="rId13"/>
    <hyperlink ref="K680" r:id="rId14"/>
    <hyperlink ref="K728" r:id="rId15"/>
    <hyperlink ref="K776" r:id="rId16"/>
    <hyperlink ref="K825" r:id="rId17"/>
    <hyperlink ref="K873" r:id="rId18"/>
    <hyperlink ref="K921" r:id="rId19"/>
    <hyperlink ref="K148" r:id="rId20"/>
  </hyperlinks>
  <pageMargins left="0.45" right="0.22" top="0.31" bottom="0.28000000000000003" header="0.3" footer="0.3"/>
  <pageSetup paperSize="9" scale="54" orientation="portrait" r:id="rId21"/>
  <rowBreaks count="19" manualBreakCount="19">
    <brk id="47" max="16383" man="1"/>
    <brk id="95" max="16383" man="1"/>
    <brk id="144" max="16383" man="1"/>
    <brk id="192" max="16383" man="1"/>
    <brk id="240" max="16383" man="1"/>
    <brk id="289" max="12" man="1"/>
    <brk id="337" max="16383" man="1"/>
    <brk id="385" max="16383" man="1"/>
    <brk id="434" max="16383" man="1"/>
    <brk id="482" max="16383" man="1"/>
    <brk id="530" max="16383" man="1"/>
    <brk id="579" max="12" man="1"/>
    <brk id="627" max="16383" man="1"/>
    <brk id="675" max="16383" man="1"/>
    <brk id="724" max="16383" man="1"/>
    <brk id="772" max="16383" man="1"/>
    <brk id="820" max="16383" man="1"/>
    <brk id="869" max="16383" man="1"/>
    <brk id="917" max="16383" man="1"/>
  </rowBreaks>
  <colBreaks count="1" manualBreakCount="1">
    <brk id="13" max="1048575" man="1"/>
  </colBreaks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PROFILE</vt:lpstr>
      <vt:lpstr>RS PA I</vt:lpstr>
      <vt:lpstr>RC PA I</vt:lpstr>
      <vt:lpstr>RS HY</vt:lpstr>
      <vt:lpstr>RC HY</vt:lpstr>
      <vt:lpstr>HALF YEARLY 80</vt:lpstr>
      <vt:lpstr> rs pa II</vt:lpstr>
      <vt:lpstr>RS PA II</vt:lpstr>
      <vt:lpstr>RC PA II</vt:lpstr>
      <vt:lpstr>Final 80</vt:lpstr>
      <vt:lpstr>RS FINAL</vt:lpstr>
      <vt:lpstr>RC FINAL</vt:lpstr>
      <vt:lpstr>'Final 80'!Print_Area</vt:lpstr>
      <vt:lpstr>'RC FINAL'!Print_Area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2024-03-23T13:21:20Z</cp:lastPrinted>
  <dcterms:created xsi:type="dcterms:W3CDTF">2022-01-28T06:41:38Z</dcterms:created>
  <dcterms:modified xsi:type="dcterms:W3CDTF">2024-03-23T13:21:27Z</dcterms:modified>
</cp:coreProperties>
</file>