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70" windowHeight="4575"/>
  </bookViews>
  <sheets>
    <sheet name="XI B RC" sheetId="17" r:id="rId1"/>
    <sheet name="RSULT SHT" sheetId="14" r:id="rId2"/>
    <sheet name="PA 2" sheetId="19" r:id="rId3"/>
    <sheet name="HY" sheetId="18" r:id="rId4"/>
    <sheet name="final " sheetId="16" r:id="rId5"/>
  </sheet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22" i="14" l="1"/>
  <c r="BB21" i="14"/>
  <c r="BB20" i="14"/>
  <c r="BB19" i="14"/>
  <c r="BB18" i="14"/>
  <c r="BB17" i="14"/>
  <c r="BB16" i="14"/>
  <c r="BB15" i="14"/>
  <c r="BB14" i="14"/>
  <c r="BB13" i="14"/>
  <c r="BB12" i="14"/>
  <c r="BB11" i="14"/>
  <c r="BB10" i="14"/>
  <c r="BB9" i="14"/>
  <c r="BB8" i="14"/>
  <c r="BB7" i="14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6" i="16"/>
  <c r="J21" i="19"/>
  <c r="I21" i="19"/>
  <c r="J20" i="19"/>
  <c r="I20" i="19"/>
  <c r="J19" i="19"/>
  <c r="I19" i="19"/>
  <c r="J18" i="19"/>
  <c r="I18" i="19"/>
  <c r="J17" i="19"/>
  <c r="I17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J10" i="19"/>
  <c r="I10" i="19"/>
  <c r="J9" i="19"/>
  <c r="I9" i="19"/>
  <c r="J8" i="19"/>
  <c r="I8" i="19"/>
  <c r="J7" i="19"/>
  <c r="I7" i="19"/>
  <c r="J6" i="19"/>
  <c r="I6" i="19"/>
  <c r="K537" i="17"/>
  <c r="K687" i="17"/>
  <c r="L687" i="17" s="1"/>
  <c r="H687" i="17"/>
  <c r="K685" i="17"/>
  <c r="L685" i="17" s="1"/>
  <c r="H685" i="17"/>
  <c r="K683" i="17"/>
  <c r="L683" i="17" s="1"/>
  <c r="H683" i="17"/>
  <c r="K681" i="17"/>
  <c r="L681" i="17" s="1"/>
  <c r="H681" i="17"/>
  <c r="K679" i="17"/>
  <c r="L679" i="17" s="1"/>
  <c r="H679" i="17"/>
  <c r="K632" i="17"/>
  <c r="K541" i="17"/>
  <c r="L541" i="17" s="1"/>
  <c r="K640" i="17"/>
  <c r="L640" i="17" s="1"/>
  <c r="H640" i="17"/>
  <c r="K638" i="17"/>
  <c r="L638" i="17" s="1"/>
  <c r="H638" i="17"/>
  <c r="K636" i="17"/>
  <c r="L636" i="17" s="1"/>
  <c r="H636" i="17"/>
  <c r="K634" i="17"/>
  <c r="L634" i="17" s="1"/>
  <c r="H634" i="17"/>
  <c r="L632" i="17"/>
  <c r="H632" i="17"/>
  <c r="K593" i="17"/>
  <c r="L593" i="17" s="1"/>
  <c r="H593" i="17"/>
  <c r="K591" i="17"/>
  <c r="L591" i="17" s="1"/>
  <c r="H591" i="17"/>
  <c r="L589" i="17"/>
  <c r="H589" i="17"/>
  <c r="K587" i="17"/>
  <c r="L587" i="17" s="1"/>
  <c r="H587" i="17"/>
  <c r="K585" i="17"/>
  <c r="L585" i="17" s="1"/>
  <c r="H585" i="17"/>
  <c r="K545" i="17"/>
  <c r="L545" i="17" s="1"/>
  <c r="H545" i="17"/>
  <c r="K543" i="17"/>
  <c r="L543" i="17" s="1"/>
  <c r="H543" i="17"/>
  <c r="H541" i="17"/>
  <c r="K539" i="17"/>
  <c r="L539" i="17" s="1"/>
  <c r="H539" i="17"/>
  <c r="L537" i="17"/>
  <c r="H537" i="17"/>
  <c r="K497" i="17"/>
  <c r="L497" i="17" s="1"/>
  <c r="H497" i="17"/>
  <c r="K495" i="17"/>
  <c r="L495" i="17" s="1"/>
  <c r="H495" i="17"/>
  <c r="K493" i="17"/>
  <c r="L493" i="17" s="1"/>
  <c r="H493" i="17"/>
  <c r="K491" i="17"/>
  <c r="L491" i="17" s="1"/>
  <c r="H491" i="17"/>
  <c r="K489" i="17"/>
  <c r="L489" i="17" s="1"/>
  <c r="H489" i="17"/>
  <c r="K449" i="17"/>
  <c r="L449" i="17" s="1"/>
  <c r="H449" i="17"/>
  <c r="K447" i="17"/>
  <c r="L447" i="17" s="1"/>
  <c r="H447" i="17"/>
  <c r="K445" i="17"/>
  <c r="L445" i="17" s="1"/>
  <c r="H445" i="17"/>
  <c r="K443" i="17"/>
  <c r="L443" i="17" s="1"/>
  <c r="H443" i="17"/>
  <c r="K441" i="17"/>
  <c r="L441" i="17" s="1"/>
  <c r="H441" i="17"/>
  <c r="K402" i="17"/>
  <c r="L402" i="17" s="1"/>
  <c r="H402" i="17"/>
  <c r="K400" i="17"/>
  <c r="L400" i="17" s="1"/>
  <c r="H400" i="17"/>
  <c r="K398" i="17"/>
  <c r="L398" i="17" s="1"/>
  <c r="H398" i="17"/>
  <c r="K396" i="17"/>
  <c r="L396" i="17" s="1"/>
  <c r="H396" i="17"/>
  <c r="K394" i="17"/>
  <c r="L394" i="17" s="1"/>
  <c r="H394" i="17"/>
  <c r="F22" i="18"/>
  <c r="D22" i="18"/>
  <c r="L21" i="18"/>
  <c r="J21" i="18"/>
  <c r="H21" i="18"/>
  <c r="F21" i="18"/>
  <c r="D21" i="18"/>
  <c r="M21" i="18" s="1"/>
  <c r="L20" i="18"/>
  <c r="J20" i="18"/>
  <c r="H20" i="18"/>
  <c r="F20" i="18"/>
  <c r="D20" i="18"/>
  <c r="M20" i="18" s="1"/>
  <c r="L19" i="18"/>
  <c r="J19" i="18"/>
  <c r="H19" i="18"/>
  <c r="F19" i="18"/>
  <c r="D19" i="18"/>
  <c r="M19" i="18" s="1"/>
  <c r="L18" i="18"/>
  <c r="H18" i="18"/>
  <c r="D18" i="18"/>
  <c r="M18" i="18" s="1"/>
  <c r="L17" i="18"/>
  <c r="J17" i="18"/>
  <c r="H17" i="18"/>
  <c r="F17" i="18"/>
  <c r="M17" i="18" s="1"/>
  <c r="D17" i="18"/>
  <c r="L16" i="18"/>
  <c r="J16" i="18"/>
  <c r="H16" i="18"/>
  <c r="F16" i="18"/>
  <c r="M16" i="18" s="1"/>
  <c r="D16" i="18"/>
  <c r="L15" i="18"/>
  <c r="J15" i="18"/>
  <c r="H15" i="18"/>
  <c r="F15" i="18"/>
  <c r="M15" i="18" s="1"/>
  <c r="D15" i="18"/>
  <c r="L14" i="18"/>
  <c r="J14" i="18"/>
  <c r="H14" i="18"/>
  <c r="F14" i="18"/>
  <c r="M14" i="18" s="1"/>
  <c r="D14" i="18"/>
  <c r="L13" i="18"/>
  <c r="J13" i="18"/>
  <c r="H13" i="18"/>
  <c r="F13" i="18"/>
  <c r="M13" i="18" s="1"/>
  <c r="D13" i="18"/>
  <c r="L12" i="18"/>
  <c r="J12" i="18"/>
  <c r="H12" i="18"/>
  <c r="F12" i="18"/>
  <c r="M12" i="18" s="1"/>
  <c r="D12" i="18"/>
  <c r="L11" i="18"/>
  <c r="J11" i="18"/>
  <c r="H11" i="18"/>
  <c r="F11" i="18"/>
  <c r="M11" i="18" s="1"/>
  <c r="D11" i="18"/>
  <c r="L10" i="18"/>
  <c r="J10" i="18"/>
  <c r="H10" i="18"/>
  <c r="F10" i="18"/>
  <c r="M10" i="18" s="1"/>
  <c r="D10" i="18"/>
  <c r="L9" i="18"/>
  <c r="J9" i="18"/>
  <c r="H9" i="18"/>
  <c r="F9" i="18"/>
  <c r="M9" i="18" s="1"/>
  <c r="D9" i="18"/>
  <c r="L8" i="18"/>
  <c r="J8" i="18"/>
  <c r="H8" i="18"/>
  <c r="F8" i="18"/>
  <c r="M8" i="18" s="1"/>
  <c r="L7" i="18"/>
  <c r="J7" i="18"/>
  <c r="H7" i="18"/>
  <c r="F7" i="18"/>
  <c r="D7" i="18"/>
  <c r="M7" i="18" s="1"/>
  <c r="L6" i="18"/>
  <c r="J6" i="18"/>
  <c r="H6" i="18"/>
  <c r="F6" i="18"/>
  <c r="D6" i="18"/>
  <c r="M6" i="18" s="1"/>
  <c r="M541" i="17" l="1"/>
  <c r="N541" i="17" s="1"/>
  <c r="M539" i="17"/>
  <c r="N539" i="17" s="1"/>
  <c r="M679" i="17"/>
  <c r="N679" i="17" s="1"/>
  <c r="M445" i="17"/>
  <c r="N445" i="17" s="1"/>
  <c r="M591" i="17"/>
  <c r="N591" i="17" s="1"/>
  <c r="M593" i="17"/>
  <c r="N593" i="17" s="1"/>
  <c r="M394" i="17"/>
  <c r="N394" i="17" s="1"/>
  <c r="M402" i="17"/>
  <c r="N402" i="17" s="1"/>
  <c r="M543" i="17"/>
  <c r="N543" i="17" s="1"/>
  <c r="M545" i="17"/>
  <c r="N545" i="17" s="1"/>
  <c r="M634" i="17"/>
  <c r="N634" i="17" s="1"/>
  <c r="M636" i="17"/>
  <c r="N636" i="17" s="1"/>
  <c r="M681" i="17"/>
  <c r="N681" i="17" s="1"/>
  <c r="M687" i="17"/>
  <c r="N687" i="17" s="1"/>
  <c r="M685" i="17"/>
  <c r="N685" i="17" s="1"/>
  <c r="M683" i="17"/>
  <c r="N683" i="17" s="1"/>
  <c r="M640" i="17"/>
  <c r="N640" i="17" s="1"/>
  <c r="M638" i="17"/>
  <c r="N638" i="17" s="1"/>
  <c r="M632" i="17"/>
  <c r="M589" i="17"/>
  <c r="N589" i="17" s="1"/>
  <c r="M587" i="17"/>
  <c r="N587" i="17" s="1"/>
  <c r="M585" i="17"/>
  <c r="N585" i="17" s="1"/>
  <c r="M537" i="17"/>
  <c r="M497" i="17"/>
  <c r="N497" i="17" s="1"/>
  <c r="M495" i="17"/>
  <c r="N495" i="17" s="1"/>
  <c r="M493" i="17"/>
  <c r="N493" i="17" s="1"/>
  <c r="M491" i="17"/>
  <c r="N491" i="17" s="1"/>
  <c r="M489" i="17"/>
  <c r="M449" i="17"/>
  <c r="N449" i="17" s="1"/>
  <c r="M447" i="17"/>
  <c r="N447" i="17" s="1"/>
  <c r="M443" i="17"/>
  <c r="N443" i="17" s="1"/>
  <c r="M441" i="17"/>
  <c r="N441" i="17" s="1"/>
  <c r="M400" i="17"/>
  <c r="N400" i="17" s="1"/>
  <c r="M398" i="17"/>
  <c r="N398" i="17" s="1"/>
  <c r="M396" i="17"/>
  <c r="N396" i="17" s="1"/>
  <c r="N632" i="17"/>
  <c r="N489" i="17"/>
  <c r="K112" i="17"/>
  <c r="L112" i="17" s="1"/>
  <c r="Z16" i="14"/>
  <c r="K354" i="17"/>
  <c r="L354" i="17" s="1"/>
  <c r="H354" i="17"/>
  <c r="K352" i="17"/>
  <c r="L352" i="17" s="1"/>
  <c r="H352" i="17"/>
  <c r="K350" i="17"/>
  <c r="L350" i="17" s="1"/>
  <c r="H350" i="17"/>
  <c r="K348" i="17"/>
  <c r="L348" i="17" s="1"/>
  <c r="H348" i="17"/>
  <c r="K346" i="17"/>
  <c r="L346" i="17" s="1"/>
  <c r="H346" i="17"/>
  <c r="K306" i="17"/>
  <c r="L306" i="17" s="1"/>
  <c r="H306" i="17"/>
  <c r="K304" i="17"/>
  <c r="L304" i="17" s="1"/>
  <c r="H304" i="17"/>
  <c r="K302" i="17"/>
  <c r="L302" i="17" s="1"/>
  <c r="H302" i="17"/>
  <c r="K300" i="17"/>
  <c r="L300" i="17" s="1"/>
  <c r="H300" i="17"/>
  <c r="K298" i="17"/>
  <c r="L298" i="17" s="1"/>
  <c r="H298" i="17"/>
  <c r="K259" i="17"/>
  <c r="L259" i="17" s="1"/>
  <c r="H259" i="17"/>
  <c r="K257" i="17"/>
  <c r="L257" i="17" s="1"/>
  <c r="H257" i="17"/>
  <c r="K255" i="17"/>
  <c r="L255" i="17" s="1"/>
  <c r="H255" i="17"/>
  <c r="K253" i="17"/>
  <c r="L253" i="17" s="1"/>
  <c r="H253" i="17"/>
  <c r="K251" i="17"/>
  <c r="L251" i="17" s="1"/>
  <c r="H251" i="17"/>
  <c r="K211" i="17"/>
  <c r="L211" i="17" s="1"/>
  <c r="H211" i="17"/>
  <c r="K209" i="17"/>
  <c r="L209" i="17" s="1"/>
  <c r="H209" i="17"/>
  <c r="K207" i="17"/>
  <c r="L207" i="17" s="1"/>
  <c r="H207" i="17"/>
  <c r="K205" i="17"/>
  <c r="L205" i="17" s="1"/>
  <c r="H205" i="17"/>
  <c r="K203" i="17"/>
  <c r="L203" i="17" s="1"/>
  <c r="H203" i="17"/>
  <c r="K164" i="17"/>
  <c r="L164" i="17" s="1"/>
  <c r="H164" i="17"/>
  <c r="K162" i="17"/>
  <c r="L162" i="17" s="1"/>
  <c r="H162" i="17"/>
  <c r="K160" i="17"/>
  <c r="L160" i="17" s="1"/>
  <c r="H160" i="17"/>
  <c r="K158" i="17"/>
  <c r="L158" i="17" s="1"/>
  <c r="H158" i="17"/>
  <c r="K156" i="17"/>
  <c r="L156" i="17" s="1"/>
  <c r="H156" i="17"/>
  <c r="K116" i="17"/>
  <c r="L116" i="17" s="1"/>
  <c r="H116" i="17"/>
  <c r="K114" i="17"/>
  <c r="L114" i="17" s="1"/>
  <c r="H114" i="17"/>
  <c r="H112" i="17"/>
  <c r="K110" i="17"/>
  <c r="L110" i="17" s="1"/>
  <c r="H110" i="17"/>
  <c r="K108" i="17"/>
  <c r="L108" i="17" s="1"/>
  <c r="H108" i="17"/>
  <c r="K69" i="17"/>
  <c r="L69" i="17" s="1"/>
  <c r="H69" i="17"/>
  <c r="K67" i="17"/>
  <c r="L67" i="17" s="1"/>
  <c r="H67" i="17"/>
  <c r="K65" i="17"/>
  <c r="L65" i="17" s="1"/>
  <c r="H65" i="17"/>
  <c r="K63" i="17"/>
  <c r="L63" i="17" s="1"/>
  <c r="H63" i="17"/>
  <c r="K61" i="17"/>
  <c r="L61" i="17" s="1"/>
  <c r="H61" i="17"/>
  <c r="K22" i="17"/>
  <c r="L22" i="17" s="1"/>
  <c r="H22" i="17"/>
  <c r="K20" i="17"/>
  <c r="L20" i="17" s="1"/>
  <c r="H20" i="17"/>
  <c r="K18" i="17"/>
  <c r="L18" i="17" s="1"/>
  <c r="H18" i="17"/>
  <c r="K16" i="17"/>
  <c r="L16" i="17" s="1"/>
  <c r="H16" i="17"/>
  <c r="K14" i="17"/>
  <c r="L14" i="17" s="1"/>
  <c r="H14" i="17"/>
  <c r="AW10" i="14"/>
  <c r="AW11" i="14"/>
  <c r="AW12" i="14"/>
  <c r="AW13" i="14"/>
  <c r="AW14" i="14"/>
  <c r="AW15" i="14"/>
  <c r="AW16" i="14"/>
  <c r="AW17" i="14"/>
  <c r="AW18" i="14"/>
  <c r="AW19" i="14"/>
  <c r="AW20" i="14"/>
  <c r="AW21" i="14"/>
  <c r="AW22" i="14"/>
  <c r="AW9" i="14"/>
  <c r="I6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AN22" i="14"/>
  <c r="AO22" i="14" s="1"/>
  <c r="AN21" i="14"/>
  <c r="AO21" i="14" s="1"/>
  <c r="AN20" i="14"/>
  <c r="AO20" i="14" s="1"/>
  <c r="AN19" i="14"/>
  <c r="AO19" i="14" s="1"/>
  <c r="AN18" i="14"/>
  <c r="AO18" i="14" s="1"/>
  <c r="AN17" i="14"/>
  <c r="AO17" i="14" s="1"/>
  <c r="AN16" i="14"/>
  <c r="AO16" i="14" s="1"/>
  <c r="AN15" i="14"/>
  <c r="AO15" i="14" s="1"/>
  <c r="AN14" i="14"/>
  <c r="AO14" i="14" s="1"/>
  <c r="AN13" i="14"/>
  <c r="AO13" i="14" s="1"/>
  <c r="AN12" i="14"/>
  <c r="AO12" i="14" s="1"/>
  <c r="AN11" i="14"/>
  <c r="AO11" i="14" s="1"/>
  <c r="AN10" i="14"/>
  <c r="AO10" i="14" s="1"/>
  <c r="AN9" i="14"/>
  <c r="AO9" i="14" s="1"/>
  <c r="AN8" i="14"/>
  <c r="AD22" i="14"/>
  <c r="AD21" i="14"/>
  <c r="AD20" i="14"/>
  <c r="AD19" i="14"/>
  <c r="AD18" i="14"/>
  <c r="AD17" i="14"/>
  <c r="AD16" i="14"/>
  <c r="AD15" i="14"/>
  <c r="AD14" i="14"/>
  <c r="AD13" i="14"/>
  <c r="AD12" i="14"/>
  <c r="AD11" i="14"/>
  <c r="AD10" i="14"/>
  <c r="AD9" i="14"/>
  <c r="AD8" i="14"/>
  <c r="V22" i="14"/>
  <c r="V21" i="14"/>
  <c r="V20" i="14"/>
  <c r="V19" i="14"/>
  <c r="V18" i="14"/>
  <c r="V17" i="14"/>
  <c r="V16" i="14"/>
  <c r="V15" i="14"/>
  <c r="V14" i="14"/>
  <c r="V13" i="14"/>
  <c r="V12" i="14"/>
  <c r="V10" i="14"/>
  <c r="V9" i="14"/>
  <c r="V8" i="14"/>
  <c r="W8" i="14" s="1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C549" i="17" l="1"/>
  <c r="G549" i="17" s="1"/>
  <c r="C644" i="17"/>
  <c r="G644" i="17" s="1"/>
  <c r="C597" i="17"/>
  <c r="G597" i="17" s="1"/>
  <c r="C501" i="17"/>
  <c r="G501" i="17" s="1"/>
  <c r="C406" i="17"/>
  <c r="G406" i="17" s="1"/>
  <c r="C453" i="17"/>
  <c r="G453" i="17" s="1"/>
  <c r="N537" i="17"/>
  <c r="M112" i="17"/>
  <c r="N112" i="17" s="1"/>
  <c r="M116" i="17"/>
  <c r="N116" i="17" s="1"/>
  <c r="C691" i="17"/>
  <c r="G691" i="17" s="1"/>
  <c r="M18" i="17"/>
  <c r="N18" i="17" s="1"/>
  <c r="M354" i="17"/>
  <c r="N354" i="17" s="1"/>
  <c r="M352" i="17"/>
  <c r="N352" i="17" s="1"/>
  <c r="M350" i="17"/>
  <c r="N350" i="17" s="1"/>
  <c r="M348" i="17"/>
  <c r="N348" i="17" s="1"/>
  <c r="M346" i="17"/>
  <c r="M306" i="17"/>
  <c r="N306" i="17" s="1"/>
  <c r="M304" i="17"/>
  <c r="N304" i="17" s="1"/>
  <c r="M302" i="17"/>
  <c r="N302" i="17" s="1"/>
  <c r="M300" i="17"/>
  <c r="N300" i="17" s="1"/>
  <c r="M298" i="17"/>
  <c r="M259" i="17"/>
  <c r="N259" i="17" s="1"/>
  <c r="M257" i="17"/>
  <c r="N257" i="17" s="1"/>
  <c r="M255" i="17"/>
  <c r="N255" i="17" s="1"/>
  <c r="M253" i="17"/>
  <c r="N253" i="17" s="1"/>
  <c r="M251" i="17"/>
  <c r="C263" i="17" s="1"/>
  <c r="G263" i="17" s="1"/>
  <c r="M211" i="17"/>
  <c r="N211" i="17" s="1"/>
  <c r="M209" i="17"/>
  <c r="N209" i="17" s="1"/>
  <c r="M207" i="17"/>
  <c r="N207" i="17" s="1"/>
  <c r="M205" i="17"/>
  <c r="N205" i="17" s="1"/>
  <c r="M203" i="17"/>
  <c r="N203" i="17" s="1"/>
  <c r="M164" i="17"/>
  <c r="N164" i="17" s="1"/>
  <c r="M162" i="17"/>
  <c r="N162" i="17" s="1"/>
  <c r="M160" i="17"/>
  <c r="N160" i="17" s="1"/>
  <c r="M158" i="17"/>
  <c r="N158" i="17" s="1"/>
  <c r="M156" i="17"/>
  <c r="M114" i="17"/>
  <c r="N114" i="17" s="1"/>
  <c r="M110" i="17"/>
  <c r="N110" i="17" s="1"/>
  <c r="M108" i="17"/>
  <c r="N108" i="17" s="1"/>
  <c r="M69" i="17"/>
  <c r="N69" i="17" s="1"/>
  <c r="M67" i="17"/>
  <c r="N67" i="17" s="1"/>
  <c r="M65" i="17"/>
  <c r="N65" i="17" s="1"/>
  <c r="M63" i="17"/>
  <c r="N63" i="17" s="1"/>
  <c r="M61" i="17"/>
  <c r="N346" i="17"/>
  <c r="C310" i="17"/>
  <c r="G310" i="17" s="1"/>
  <c r="N298" i="17"/>
  <c r="N251" i="17"/>
  <c r="C215" i="17"/>
  <c r="G215" i="17" s="1"/>
  <c r="N156" i="17"/>
  <c r="N61" i="17"/>
  <c r="M22" i="17"/>
  <c r="N22" i="17" s="1"/>
  <c r="M14" i="17"/>
  <c r="N14" i="17" s="1"/>
  <c r="M16" i="17"/>
  <c r="M20" i="17"/>
  <c r="N20" i="17" s="1"/>
  <c r="AR9" i="14"/>
  <c r="AS9" i="14" s="1"/>
  <c r="AR10" i="14"/>
  <c r="AS10" i="14" s="1"/>
  <c r="AR11" i="14"/>
  <c r="AS11" i="14" s="1"/>
  <c r="AT11" i="14" s="1"/>
  <c r="AR12" i="14"/>
  <c r="AS12" i="14" s="1"/>
  <c r="AR13" i="14"/>
  <c r="AS13" i="14" s="1"/>
  <c r="AR14" i="14"/>
  <c r="AS14" i="14" s="1"/>
  <c r="AR15" i="14"/>
  <c r="AS15" i="14" s="1"/>
  <c r="AR16" i="14"/>
  <c r="AS16" i="14" s="1"/>
  <c r="AR17" i="14"/>
  <c r="AS17" i="14" s="1"/>
  <c r="AR18" i="14"/>
  <c r="AS18" i="14" s="1"/>
  <c r="AT18" i="14" s="1"/>
  <c r="AR19" i="14"/>
  <c r="AS19" i="14" s="1"/>
  <c r="AR20" i="14"/>
  <c r="AS20" i="14" s="1"/>
  <c r="AR21" i="14"/>
  <c r="AS21" i="14" s="1"/>
  <c r="AR22" i="14"/>
  <c r="AS22" i="14" s="1"/>
  <c r="AH9" i="14"/>
  <c r="AI9" i="14" s="1"/>
  <c r="AH10" i="14"/>
  <c r="AI10" i="14" s="1"/>
  <c r="AH11" i="14"/>
  <c r="AI11" i="14" s="1"/>
  <c r="AH12" i="14"/>
  <c r="AI12" i="14" s="1"/>
  <c r="AH13" i="14"/>
  <c r="AI13" i="14" s="1"/>
  <c r="AH14" i="14"/>
  <c r="AI14" i="14" s="1"/>
  <c r="AH15" i="14"/>
  <c r="AI15" i="14" s="1"/>
  <c r="AH16" i="14"/>
  <c r="AI16" i="14" s="1"/>
  <c r="AH17" i="14"/>
  <c r="AI17" i="14" s="1"/>
  <c r="AH18" i="14"/>
  <c r="AI18" i="14" s="1"/>
  <c r="AH19" i="14"/>
  <c r="AI19" i="14" s="1"/>
  <c r="AH20" i="14"/>
  <c r="AI20" i="14" s="1"/>
  <c r="AH21" i="14"/>
  <c r="AI21" i="14" s="1"/>
  <c r="AH22" i="14"/>
  <c r="AI22" i="14" s="1"/>
  <c r="Z9" i="14"/>
  <c r="Z10" i="14"/>
  <c r="Z11" i="14"/>
  <c r="Z12" i="14"/>
  <c r="Z13" i="14"/>
  <c r="Z14" i="14"/>
  <c r="Z15" i="14"/>
  <c r="Z17" i="14"/>
  <c r="Z18" i="14"/>
  <c r="Z19" i="14"/>
  <c r="Z20" i="14"/>
  <c r="Z21" i="14"/>
  <c r="Z22" i="14"/>
  <c r="C120" i="17" l="1"/>
  <c r="G120" i="17" s="1"/>
  <c r="C358" i="17"/>
  <c r="G358" i="17" s="1"/>
  <c r="C73" i="17"/>
  <c r="G73" i="17" s="1"/>
  <c r="C168" i="17"/>
  <c r="G168" i="17" s="1"/>
  <c r="C26" i="17"/>
  <c r="G26" i="17" s="1"/>
  <c r="N16" i="17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H9" i="14"/>
  <c r="I9" i="14" s="1"/>
  <c r="H10" i="14"/>
  <c r="I10" i="14" s="1"/>
  <c r="H11" i="14"/>
  <c r="I11" i="14" s="1"/>
  <c r="H12" i="14"/>
  <c r="I12" i="14" s="1"/>
  <c r="H13" i="14"/>
  <c r="I13" i="14" s="1"/>
  <c r="H14" i="14"/>
  <c r="I14" i="14" s="1"/>
  <c r="H15" i="14"/>
  <c r="I15" i="14" s="1"/>
  <c r="H16" i="14"/>
  <c r="I16" i="14" s="1"/>
  <c r="H17" i="14"/>
  <c r="I17" i="14" s="1"/>
  <c r="H18" i="14"/>
  <c r="I18" i="14" s="1"/>
  <c r="H19" i="14"/>
  <c r="I19" i="14" s="1"/>
  <c r="H20" i="14"/>
  <c r="I20" i="14" s="1"/>
  <c r="H21" i="14"/>
  <c r="I21" i="14" s="1"/>
  <c r="H22" i="14"/>
  <c r="I22" i="14" s="1"/>
  <c r="AT21" i="14"/>
  <c r="AE21" i="14"/>
  <c r="AA21" i="14"/>
  <c r="W21" i="14"/>
  <c r="Q21" i="14"/>
  <c r="E21" i="14"/>
  <c r="AT20" i="14"/>
  <c r="AE20" i="14"/>
  <c r="AA20" i="14"/>
  <c r="W20" i="14"/>
  <c r="Q20" i="14"/>
  <c r="E20" i="14"/>
  <c r="AT19" i="14"/>
  <c r="AE19" i="14"/>
  <c r="AJ19" i="14" s="1"/>
  <c r="AA19" i="14"/>
  <c r="W19" i="14"/>
  <c r="Q19" i="14"/>
  <c r="E19" i="14"/>
  <c r="AE18" i="14"/>
  <c r="AA18" i="14"/>
  <c r="W18" i="14"/>
  <c r="Q18" i="14"/>
  <c r="E18" i="14"/>
  <c r="AT17" i="14"/>
  <c r="AE17" i="14"/>
  <c r="AA17" i="14"/>
  <c r="W17" i="14"/>
  <c r="Q17" i="14"/>
  <c r="E17" i="14"/>
  <c r="AT16" i="14"/>
  <c r="AE16" i="14"/>
  <c r="AJ16" i="14" s="1"/>
  <c r="AA16" i="14"/>
  <c r="W16" i="14"/>
  <c r="Q16" i="14"/>
  <c r="E16" i="14"/>
  <c r="AT15" i="14"/>
  <c r="AE15" i="14"/>
  <c r="AA15" i="14"/>
  <c r="W15" i="14"/>
  <c r="Q15" i="14"/>
  <c r="E15" i="14"/>
  <c r="AT22" i="14"/>
  <c r="AE22" i="14"/>
  <c r="AA22" i="14"/>
  <c r="W22" i="14"/>
  <c r="Q22" i="14"/>
  <c r="E22" i="14"/>
  <c r="AT14" i="14"/>
  <c r="AE14" i="14"/>
  <c r="AA14" i="14"/>
  <c r="W14" i="14"/>
  <c r="Q14" i="14"/>
  <c r="E14" i="14"/>
  <c r="AT13" i="14"/>
  <c r="AE13" i="14"/>
  <c r="AA13" i="14"/>
  <c r="W13" i="14"/>
  <c r="Q13" i="14"/>
  <c r="E13" i="14"/>
  <c r="AT12" i="14"/>
  <c r="AE12" i="14"/>
  <c r="AA12" i="14"/>
  <c r="W12" i="14"/>
  <c r="Q12" i="14"/>
  <c r="E12" i="14"/>
  <c r="AE11" i="14"/>
  <c r="AA11" i="14"/>
  <c r="W11" i="14"/>
  <c r="Q11" i="14"/>
  <c r="E11" i="14"/>
  <c r="AT10" i="14"/>
  <c r="AE10" i="14"/>
  <c r="AJ10" i="14" s="1"/>
  <c r="AA10" i="14"/>
  <c r="W10" i="14"/>
  <c r="Q10" i="14"/>
  <c r="E10" i="14"/>
  <c r="AT9" i="14"/>
  <c r="AE9" i="14"/>
  <c r="AJ9" i="14" s="1"/>
  <c r="AA9" i="14"/>
  <c r="W9" i="14"/>
  <c r="Q9" i="14"/>
  <c r="E9" i="14"/>
  <c r="AR8" i="14"/>
  <c r="AS8" i="14" s="1"/>
  <c r="AO8" i="14"/>
  <c r="AH8" i="14"/>
  <c r="AI8" i="14" s="1"/>
  <c r="AE8" i="14"/>
  <c r="Z8" i="14"/>
  <c r="AA8" i="14" s="1"/>
  <c r="P8" i="14"/>
  <c r="Q8" i="14" s="1"/>
  <c r="M8" i="14"/>
  <c r="H8" i="14"/>
  <c r="I8" i="14" s="1"/>
  <c r="E8" i="14"/>
  <c r="AB10" i="14" l="1"/>
  <c r="AB20" i="14"/>
  <c r="AB9" i="14"/>
  <c r="AB19" i="14"/>
  <c r="AB21" i="14"/>
  <c r="AB12" i="14"/>
  <c r="AB13" i="14"/>
  <c r="AB14" i="14"/>
  <c r="AB15" i="14"/>
  <c r="AB16" i="14"/>
  <c r="AB17" i="14"/>
  <c r="AB18" i="14"/>
  <c r="AB11" i="14"/>
  <c r="R15" i="14"/>
  <c r="R19" i="14"/>
  <c r="J17" i="14"/>
  <c r="R16" i="14"/>
  <c r="R18" i="14"/>
  <c r="J19" i="14"/>
  <c r="AT8" i="14"/>
  <c r="AJ20" i="14"/>
  <c r="AJ18" i="14"/>
  <c r="AJ15" i="14"/>
  <c r="AB8" i="14"/>
  <c r="R20" i="14"/>
  <c r="AJ13" i="14"/>
  <c r="AJ21" i="14"/>
  <c r="AJ17" i="14"/>
  <c r="R10" i="14"/>
  <c r="R17" i="14"/>
  <c r="R21" i="14"/>
  <c r="J18" i="14"/>
  <c r="J8" i="14"/>
  <c r="J15" i="14"/>
  <c r="J16" i="14"/>
  <c r="J20" i="14"/>
  <c r="J10" i="14"/>
  <c r="J21" i="14"/>
  <c r="J12" i="14"/>
  <c r="J13" i="14"/>
  <c r="R13" i="14"/>
  <c r="R8" i="14"/>
  <c r="AJ8" i="14"/>
  <c r="J9" i="14"/>
  <c r="R9" i="14"/>
  <c r="J11" i="14"/>
  <c r="R11" i="14"/>
  <c r="AJ11" i="14"/>
  <c r="R12" i="14"/>
  <c r="AJ12" i="14"/>
  <c r="J14" i="14"/>
  <c r="R14" i="14"/>
  <c r="AJ14" i="14"/>
  <c r="J22" i="14"/>
  <c r="R22" i="14"/>
  <c r="AB22" i="14"/>
  <c r="AJ22" i="14"/>
  <c r="AX10" i="14" l="1"/>
  <c r="AY10" i="14" s="1"/>
  <c r="AZ10" i="14" s="1"/>
  <c r="AX16" i="14"/>
  <c r="AY16" i="14" s="1"/>
  <c r="AZ16" i="14" s="1"/>
  <c r="AX19" i="14"/>
  <c r="AY19" i="14" s="1"/>
  <c r="AZ19" i="14" s="1"/>
  <c r="AX9" i="14"/>
  <c r="AY9" i="14" s="1"/>
  <c r="AZ9" i="14" s="1"/>
  <c r="AX12" i="14"/>
  <c r="AY12" i="14" s="1"/>
  <c r="AZ12" i="14" s="1"/>
  <c r="AX17" i="14"/>
  <c r="AY17" i="14" s="1"/>
  <c r="AZ17" i="14" s="1"/>
  <c r="AX8" i="14"/>
  <c r="AY8" i="14" s="1"/>
  <c r="AZ8" i="14" s="1"/>
  <c r="AX22" i="14"/>
  <c r="AY22" i="14" s="1"/>
  <c r="AZ22" i="14" s="1"/>
  <c r="AX14" i="14"/>
  <c r="AY14" i="14" s="1"/>
  <c r="AZ14" i="14" s="1"/>
  <c r="AX11" i="14"/>
  <c r="AY11" i="14" s="1"/>
  <c r="AZ11" i="14" s="1"/>
  <c r="AX13" i="14"/>
  <c r="AY13" i="14" s="1"/>
  <c r="AZ13" i="14" s="1"/>
  <c r="AX21" i="14"/>
  <c r="AY21" i="14" s="1"/>
  <c r="AZ21" i="14" s="1"/>
  <c r="AX20" i="14"/>
  <c r="AY20" i="14" s="1"/>
  <c r="AZ20" i="14" s="1"/>
  <c r="AX15" i="14"/>
  <c r="AY15" i="14" s="1"/>
  <c r="AZ15" i="14" s="1"/>
  <c r="AX18" i="14"/>
  <c r="AY18" i="14" s="1"/>
  <c r="AZ18" i="14" s="1"/>
</calcChain>
</file>

<file path=xl/sharedStrings.xml><?xml version="1.0" encoding="utf-8"?>
<sst xmlns="http://schemas.openxmlformats.org/spreadsheetml/2006/main" count="1657" uniqueCount="177">
  <si>
    <t>Affiliation No.          730056</t>
  </si>
  <si>
    <t>School Code : 23553</t>
  </si>
  <si>
    <t>www.kcgurukulschool.in</t>
  </si>
  <si>
    <t>NAME :</t>
  </si>
  <si>
    <t>CLASS &amp; SECTION :</t>
  </si>
  <si>
    <t>D.O.BIRTH :</t>
  </si>
  <si>
    <t>FATHER'S NAME :</t>
  </si>
  <si>
    <t>PART - I : SCHOLASTIC AREA</t>
  </si>
  <si>
    <t>ENGLISH</t>
  </si>
  <si>
    <t>ACTIVITIES</t>
  </si>
  <si>
    <t>GRADE</t>
  </si>
  <si>
    <t>6005510660</t>
  </si>
  <si>
    <t>GR</t>
  </si>
  <si>
    <t>GAMES</t>
  </si>
  <si>
    <t>HEALTH &amp; FITNESS</t>
  </si>
  <si>
    <t>RESULT</t>
  </si>
  <si>
    <t>91-100</t>
  </si>
  <si>
    <t>81-90</t>
  </si>
  <si>
    <t>71-80</t>
  </si>
  <si>
    <t>61-70</t>
  </si>
  <si>
    <t>C1</t>
  </si>
  <si>
    <t>C2</t>
  </si>
  <si>
    <t>D</t>
  </si>
  <si>
    <t>E</t>
  </si>
  <si>
    <t>GRADING SYSTEM(Scholastic)</t>
  </si>
  <si>
    <t>GRADE POINTS</t>
  </si>
  <si>
    <t>A</t>
  </si>
  <si>
    <t>B</t>
  </si>
  <si>
    <t>C</t>
  </si>
  <si>
    <t>FINAL</t>
  </si>
  <si>
    <t>TOTAL</t>
  </si>
  <si>
    <t>M.M</t>
  </si>
  <si>
    <t>M.O</t>
  </si>
  <si>
    <t>HALF YEARLY</t>
  </si>
  <si>
    <t xml:space="preserve">TOTAL   (TH+PR)  </t>
  </si>
  <si>
    <t>PHE</t>
  </si>
  <si>
    <t>048</t>
  </si>
  <si>
    <t>Note : STUDENT OBTAIN BELOW 33% MARKS IN ANY SUBJECT INDICATES "E" THAT MEANS FAIL IN THAT SUBJECT.</t>
  </si>
  <si>
    <t>PART - II : CO- SCHOLASTIC ACTIVITIES ( to be assessed on a 5 point scale)</t>
  </si>
  <si>
    <t>WORK EDUCATION</t>
  </si>
  <si>
    <t>TH</t>
  </si>
  <si>
    <t>PR</t>
  </si>
  <si>
    <t>ACCOUNTANCY</t>
  </si>
  <si>
    <t xml:space="preserve">BUSINESS STUDIES </t>
  </si>
  <si>
    <t>ECONOMICS</t>
  </si>
  <si>
    <t>055</t>
  </si>
  <si>
    <t>054</t>
  </si>
  <si>
    <t>NAME</t>
  </si>
  <si>
    <t>REPORT CARD (SESSION : 2023-2024)</t>
  </si>
  <si>
    <t>PHYSICAL EDUCATION</t>
  </si>
  <si>
    <t>PA</t>
  </si>
  <si>
    <t>HLY</t>
  </si>
  <si>
    <t>PA + HLY</t>
  </si>
  <si>
    <t xml:space="preserve">OUT OF </t>
  </si>
  <si>
    <t>R.NO</t>
  </si>
  <si>
    <t>G.TOTAL</t>
  </si>
  <si>
    <t>PERCENTAGE</t>
  </si>
  <si>
    <t>COMMERCE STREAM</t>
  </si>
  <si>
    <t>BUSINESS STUDIES</t>
  </si>
  <si>
    <t>KC GURUKUL PUBLIC SCHOOL PALOURA, JAMMU ( SESSION 2023-24)</t>
  </si>
  <si>
    <t xml:space="preserve">ANSH PARGAL </t>
  </si>
  <si>
    <t>ANANT SHARMA</t>
  </si>
  <si>
    <t>ARUSHI GUPTA</t>
  </si>
  <si>
    <t xml:space="preserve">CHARUKESH </t>
  </si>
  <si>
    <t>DIVYANSH CHOUDHARY</t>
  </si>
  <si>
    <t>KARTIK PESHIN</t>
  </si>
  <si>
    <t>LOVESH SETHI</t>
  </si>
  <si>
    <t>MADHAV SHARMA</t>
  </si>
  <si>
    <t xml:space="preserve">NILAKSHI </t>
  </si>
  <si>
    <t>PRACHI SHARMA</t>
  </si>
  <si>
    <t>PRANAV GUPTA</t>
  </si>
  <si>
    <t xml:space="preserve">SAKSHI </t>
  </si>
  <si>
    <t xml:space="preserve">SAMUDRIKA </t>
  </si>
  <si>
    <t>SATYAM RAINA</t>
  </si>
  <si>
    <t xml:space="preserve">UDAY </t>
  </si>
  <si>
    <t xml:space="preserve">                                    RESULT SHEET OF CLASS XI -B ( PREPARED BY NIKITA BEHAL )</t>
  </si>
  <si>
    <t>TYPOGRAPHY</t>
  </si>
  <si>
    <t>AB</t>
  </si>
  <si>
    <t>9..5</t>
  </si>
  <si>
    <t>030</t>
  </si>
  <si>
    <t>817</t>
  </si>
  <si>
    <t>WEBSITE</t>
  </si>
  <si>
    <t>16..5</t>
  </si>
  <si>
    <t xml:space="preserve">KC GURUKUL PUBLIC SCHOOL </t>
  </si>
  <si>
    <t>CLASS: XI (COMMERCE)</t>
  </si>
  <si>
    <t>S.NO</t>
  </si>
  <si>
    <t>NAMES</t>
  </si>
  <si>
    <t>B.STD</t>
  </si>
  <si>
    <t xml:space="preserve">RESULT SHEET OF FINAL EXAMINATION </t>
  </si>
  <si>
    <t>SESSION 2023-24</t>
  </si>
  <si>
    <t xml:space="preserve">       KC GURUKUL PUBLIC SCHOOL PALOURA , JAMMU</t>
  </si>
  <si>
    <t>Contact No. :</t>
  </si>
  <si>
    <t xml:space="preserve">Student Profile  </t>
  </si>
  <si>
    <t>SUB CODE</t>
  </si>
  <si>
    <t>SUBJECT</t>
  </si>
  <si>
    <t>PERIODIC TEST</t>
  </si>
  <si>
    <t>ANNUAL</t>
  </si>
  <si>
    <t xml:space="preserve">TOTAL  (HY+PA)  </t>
  </si>
  <si>
    <t xml:space="preserve">HALF YEARLY + ANNUAL </t>
  </si>
  <si>
    <t xml:space="preserve">TYPOGRAPHY </t>
  </si>
  <si>
    <t>REMARKS</t>
  </si>
  <si>
    <t>PRINCIPAL</t>
  </si>
  <si>
    <t>MARKS RANGE</t>
  </si>
  <si>
    <t>A1</t>
  </si>
  <si>
    <t>A2</t>
  </si>
  <si>
    <t>B1</t>
  </si>
  <si>
    <t>B2</t>
  </si>
  <si>
    <t>XI B</t>
  </si>
  <si>
    <t>OVERALL PERCENTAGE</t>
  </si>
  <si>
    <t>CLASS TEACHER: NIKITA BEHAL</t>
  </si>
  <si>
    <t>ANSH PARGAL</t>
  </si>
  <si>
    <t>ROLLNO: 1</t>
  </si>
  <si>
    <t>ROLLNO: 2</t>
  </si>
  <si>
    <t>s</t>
  </si>
  <si>
    <t>ROLLNO: 3</t>
  </si>
  <si>
    <t>DEERAJ GUPTA</t>
  </si>
  <si>
    <t>S</t>
  </si>
  <si>
    <t>CHARUKESH ZUTSHI</t>
  </si>
  <si>
    <t>ROLLNO: 4</t>
  </si>
  <si>
    <t>RAVINDER ZUTSHI</t>
  </si>
  <si>
    <t>SESSION 2022-23</t>
  </si>
  <si>
    <t>RESULT SHEET OFHALF YEARLY EXAMINATION</t>
  </si>
  <si>
    <t>PARAMJEET SINGH CHOUDHARY</t>
  </si>
  <si>
    <t>ROLLNO:5</t>
  </si>
  <si>
    <t>ROLLNO: 6</t>
  </si>
  <si>
    <t>RAJESH PESHIN</t>
  </si>
  <si>
    <t>ROLLNO: 7</t>
  </si>
  <si>
    <t>ATUL SETHI</t>
  </si>
  <si>
    <t>CAN DO BETTER</t>
  </si>
  <si>
    <t>PROMOTED</t>
  </si>
  <si>
    <t>MOONU SHARMA</t>
  </si>
  <si>
    <t>NILAKSHI CHOUDHARY</t>
  </si>
  <si>
    <t>RAKESH KUMAR</t>
  </si>
  <si>
    <t>ROLL NO: 10</t>
  </si>
  <si>
    <t>RAMAN SHARMA</t>
  </si>
  <si>
    <t>ROLLNO: 11</t>
  </si>
  <si>
    <t>PANKAJ GUPTA</t>
  </si>
  <si>
    <t xml:space="preserve">SAKSHI AGGARWAL </t>
  </si>
  <si>
    <t>HARISH KUMAR</t>
  </si>
  <si>
    <t>ROLLNO: 12</t>
  </si>
  <si>
    <t xml:space="preserve">ROLLNO: 13 </t>
  </si>
  <si>
    <t>SAMUDRIKA SHARMA</t>
  </si>
  <si>
    <t>SUKHDEV SHARMA</t>
  </si>
  <si>
    <t>ROLLNO: 14</t>
  </si>
  <si>
    <t>RAJU RAINA</t>
  </si>
  <si>
    <t>UDAY ABROL</t>
  </si>
  <si>
    <t>VINAY ABROL</t>
  </si>
  <si>
    <t>ROLLNO:15</t>
  </si>
  <si>
    <t>ARVIND PARGAL</t>
  </si>
  <si>
    <t>NEEDS TO WORK HARD</t>
  </si>
  <si>
    <t>VIJAY SHARMA</t>
  </si>
  <si>
    <t>HE NEEDS TO WORK HARD</t>
  </si>
  <si>
    <t>NEEDS TO WOORK HARD</t>
  </si>
  <si>
    <t>ROLLNO:9</t>
  </si>
  <si>
    <t>SHE NEEDS TO WORK HARD</t>
  </si>
  <si>
    <t>SHE CAN DO BETTER</t>
  </si>
  <si>
    <t>NEEDS TO WORRK HARD</t>
  </si>
  <si>
    <t>RESULT SHEET OF PA-II EXAMINATION</t>
  </si>
  <si>
    <t>P.HE</t>
  </si>
  <si>
    <t>PER</t>
  </si>
  <si>
    <t>21-02-2007</t>
  </si>
  <si>
    <t>24-01-2007</t>
  </si>
  <si>
    <t>25-10-2007</t>
  </si>
  <si>
    <t>25-08-2007</t>
  </si>
  <si>
    <t>24-10-2006</t>
  </si>
  <si>
    <t>ROLLNO: 8</t>
  </si>
  <si>
    <t>15-01-2007</t>
  </si>
  <si>
    <t>26-12-2006</t>
  </si>
  <si>
    <t>24-04-2007</t>
  </si>
  <si>
    <t>20-09-2007</t>
  </si>
  <si>
    <t>26-04-2007</t>
  </si>
  <si>
    <t>21-02-2006</t>
  </si>
  <si>
    <t>ATTENDANCE UPTO 23</t>
  </si>
  <si>
    <t xml:space="preserve">PERCENTAGE </t>
  </si>
  <si>
    <t>NO OF DAYS ATTENDED</t>
  </si>
  <si>
    <t>ATTENDANCE UPTO 15 MARCH</t>
  </si>
  <si>
    <t xml:space="preserve">RESULT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</si>
</sst>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-mm\-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8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5" fillId="0" borderId="0" applyNumberFormat="0" applyBorder="0" applyProtection="0"/>
  </cellStyleXfs>
  <cellXfs count="263">
    <xf numFmtId="0" fontId="0" fillId="0" borderId="0" xfId="0"/>
    <xf numFmtId="0" fontId="1" fillId="0" borderId="1" xfId="0" applyFont="1" applyBorder="1" applyAlignment="1"/>
    <xf numFmtId="0" fontId="0" fillId="0" borderId="1" xfId="0" applyBorder="1" applyAlignment="1">
      <alignment horizontal="center"/>
    </xf>
    <xf numFmtId="0" fontId="6" fillId="0" borderId="1" xfId="0" applyFont="1" applyBorder="1"/>
    <xf numFmtId="0" fontId="6" fillId="2" borderId="1" xfId="0" applyFont="1" applyFill="1" applyBorder="1"/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0" borderId="1" xfId="0" applyFont="1" applyBorder="1"/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5" xfId="0" applyFont="1" applyFill="1" applyBorder="1" applyAlignment="1"/>
    <xf numFmtId="0" fontId="3" fillId="0" borderId="3" xfId="0" applyFont="1" applyFill="1" applyBorder="1" applyAlignment="1"/>
    <xf numFmtId="0" fontId="9" fillId="0" borderId="0" xfId="0" applyFont="1"/>
    <xf numFmtId="0" fontId="3" fillId="0" borderId="3" xfId="0" applyFont="1" applyFill="1" applyBorder="1" applyAlignment="1">
      <alignment vertical="center"/>
    </xf>
    <xf numFmtId="0" fontId="9" fillId="0" borderId="1" xfId="0" applyFont="1" applyBorder="1"/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9" fontId="3" fillId="0" borderId="7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9" fontId="3" fillId="0" borderId="1" xfId="0" applyNumberFormat="1" applyFont="1" applyFill="1" applyBorder="1"/>
    <xf numFmtId="9" fontId="3" fillId="0" borderId="7" xfId="0" applyNumberFormat="1" applyFont="1" applyFill="1" applyBorder="1"/>
    <xf numFmtId="0" fontId="7" fillId="2" borderId="6" xfId="0" applyFont="1" applyFill="1" applyBorder="1"/>
    <xf numFmtId="0" fontId="10" fillId="2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0" fillId="2" borderId="9" xfId="0" applyFont="1" applyFill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1" fillId="0" borderId="1" xfId="0" applyFont="1" applyBorder="1"/>
    <xf numFmtId="0" fontId="0" fillId="0" borderId="1" xfId="0" applyBorder="1"/>
    <xf numFmtId="0" fontId="0" fillId="0" borderId="1" xfId="0" applyBorder="1"/>
    <xf numFmtId="0" fontId="0" fillId="0" borderId="18" xfId="0" applyBorder="1"/>
    <xf numFmtId="0" fontId="0" fillId="0" borderId="18" xfId="0" applyBorder="1"/>
    <xf numFmtId="0" fontId="14" fillId="0" borderId="18" xfId="0" applyFont="1" applyBorder="1" applyAlignment="1">
      <alignment horizontal="center" wrapText="1"/>
    </xf>
    <xf numFmtId="0" fontId="14" fillId="0" borderId="18" xfId="0" applyFont="1" applyBorder="1"/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9" fontId="16" fillId="0" borderId="2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0" xfId="0" applyBorder="1"/>
    <xf numFmtId="0" fontId="10" fillId="0" borderId="6" xfId="0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14" fillId="0" borderId="18" xfId="0" applyFont="1" applyBorder="1" applyAlignment="1">
      <alignment horizontal="left"/>
    </xf>
    <xf numFmtId="0" fontId="14" fillId="0" borderId="1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7" fillId="0" borderId="0" xfId="0" applyFont="1"/>
    <xf numFmtId="0" fontId="18" fillId="0" borderId="26" xfId="0" applyFont="1" applyBorder="1"/>
    <xf numFmtId="0" fontId="18" fillId="0" borderId="2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4" xfId="0" applyFont="1" applyBorder="1"/>
    <xf numFmtId="0" fontId="18" fillId="0" borderId="25" xfId="0" applyFont="1" applyBorder="1"/>
    <xf numFmtId="0" fontId="0" fillId="2" borderId="1" xfId="0" applyFill="1" applyBorder="1" applyAlignment="1">
      <alignment horizontal="left"/>
    </xf>
    <xf numFmtId="0" fontId="0" fillId="2" borderId="18" xfId="0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14" fillId="0" borderId="18" xfId="0" applyNumberFormat="1" applyFont="1" applyBorder="1" applyAlignment="1">
      <alignment horizontal="center" wrapText="1"/>
    </xf>
    <xf numFmtId="2" fontId="16" fillId="0" borderId="18" xfId="0" applyNumberFormat="1" applyFont="1" applyBorder="1" applyAlignment="1">
      <alignment horizontal="center" vertical="center" wrapText="1"/>
    </xf>
    <xf numFmtId="2" fontId="16" fillId="0" borderId="2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17" fillId="0" borderId="0" xfId="0" applyNumberFormat="1" applyFont="1"/>
    <xf numFmtId="2" fontId="18" fillId="0" borderId="0" xfId="0" applyNumberFormat="1" applyFont="1" applyBorder="1" applyAlignment="1">
      <alignment horizontal="center"/>
    </xf>
    <xf numFmtId="2" fontId="18" fillId="0" borderId="24" xfId="0" applyNumberFormat="1" applyFont="1" applyBorder="1"/>
    <xf numFmtId="2" fontId="0" fillId="0" borderId="0" xfId="0" applyNumberFormat="1"/>
    <xf numFmtId="0" fontId="0" fillId="3" borderId="2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2" fontId="5" fillId="2" borderId="1" xfId="0" applyNumberFormat="1" applyFont="1" applyFill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0" fontId="5" fillId="2" borderId="1" xfId="0" applyFont="1" applyFill="1" applyBorder="1"/>
    <xf numFmtId="0" fontId="5" fillId="0" borderId="0" xfId="0" applyFont="1"/>
    <xf numFmtId="0" fontId="6" fillId="0" borderId="10" xfId="0" applyFont="1" applyBorder="1"/>
    <xf numFmtId="0" fontId="11" fillId="0" borderId="10" xfId="0" applyFont="1" applyBorder="1"/>
    <xf numFmtId="0" fontId="6" fillId="0" borderId="1" xfId="0" applyFont="1" applyFill="1" applyBorder="1"/>
    <xf numFmtId="0" fontId="1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4" fillId="0" borderId="18" xfId="0" applyFont="1" applyBorder="1" applyAlignment="1">
      <alignment horizontal="left"/>
    </xf>
    <xf numFmtId="0" fontId="0" fillId="0" borderId="18" xfId="0" applyBorder="1"/>
    <xf numFmtId="0" fontId="14" fillId="0" borderId="18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8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/>
    </xf>
    <xf numFmtId="0" fontId="9" fillId="0" borderId="2" xfId="0" applyFont="1" applyBorder="1"/>
    <xf numFmtId="0" fontId="9" fillId="0" borderId="2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8" xfId="0" applyFont="1" applyBorder="1" applyAlignment="1">
      <alignment horizontal="left"/>
    </xf>
    <xf numFmtId="0" fontId="0" fillId="0" borderId="18" xfId="0" applyBorder="1"/>
    <xf numFmtId="0" fontId="14" fillId="0" borderId="27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4" fillId="0" borderId="18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4" fillId="0" borderId="18" xfId="0" applyFont="1" applyBorder="1"/>
    <xf numFmtId="0" fontId="0" fillId="0" borderId="18" xfId="0" applyBorder="1" applyAlignment="1">
      <alignment horizontal="center"/>
    </xf>
    <xf numFmtId="2" fontId="0" fillId="0" borderId="22" xfId="0" applyNumberFormat="1" applyBorder="1" applyAlignment="1">
      <alignment horizontal="left"/>
    </xf>
    <xf numFmtId="2" fontId="0" fillId="0" borderId="2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49" fontId="14" fillId="0" borderId="18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/>
    </xf>
    <xf numFmtId="0" fontId="14" fillId="0" borderId="22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0" fontId="14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5" fontId="14" fillId="0" borderId="18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4" fillId="0" borderId="18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4" fillId="0" borderId="32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33" xfId="1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0" fillId="0" borderId="40" xfId="0" applyBorder="1"/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4" fillId="0" borderId="43" xfId="0" applyFont="1" applyBorder="1" applyAlignment="1">
      <alignment horizontal="right"/>
    </xf>
    <xf numFmtId="0" fontId="4" fillId="0" borderId="45" xfId="1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43" xfId="0" applyFont="1" applyBorder="1" applyAlignment="1">
      <alignment horizontal="left"/>
    </xf>
    <xf numFmtId="0" fontId="14" fillId="0" borderId="44" xfId="0" applyFont="1" applyBorder="1" applyAlignment="1">
      <alignment horizontal="left"/>
    </xf>
    <xf numFmtId="0" fontId="14" fillId="0" borderId="43" xfId="0" applyFont="1" applyBorder="1"/>
    <xf numFmtId="0" fontId="0" fillId="0" borderId="45" xfId="0" applyBorder="1" applyAlignment="1">
      <alignment horizontal="left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/>
    <xf numFmtId="0" fontId="16" fillId="0" borderId="4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/>
    </xf>
    <xf numFmtId="0" fontId="0" fillId="0" borderId="45" xfId="0" applyBorder="1"/>
    <xf numFmtId="49" fontId="14" fillId="0" borderId="43" xfId="0" applyNumberFormat="1" applyFont="1" applyBorder="1" applyAlignment="1">
      <alignment horizontal="center" vertical="center"/>
    </xf>
    <xf numFmtId="49" fontId="14" fillId="0" borderId="43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14" fillId="0" borderId="43" xfId="0" applyFont="1" applyBorder="1" applyAlignment="1">
      <alignment horizontal="left"/>
    </xf>
    <xf numFmtId="0" fontId="0" fillId="0" borderId="44" xfId="0" applyBorder="1" applyAlignment="1">
      <alignment horizontal="center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4" xfId="0" applyBorder="1" applyAlignment="1">
      <alignment horizontal="center"/>
    </xf>
    <xf numFmtId="0" fontId="0" fillId="0" borderId="44" xfId="0" applyBorder="1"/>
    <xf numFmtId="0" fontId="14" fillId="0" borderId="49" xfId="0" applyFont="1" applyBorder="1" applyAlignment="1">
      <alignment horizontal="left"/>
    </xf>
    <xf numFmtId="0" fontId="14" fillId="0" borderId="45" xfId="0" applyFont="1" applyBorder="1" applyAlignment="1">
      <alignment horizontal="left"/>
    </xf>
    <xf numFmtId="0" fontId="14" fillId="0" borderId="49" xfId="0" applyFont="1" applyBorder="1" applyAlignment="1">
      <alignment horizontal="left"/>
    </xf>
    <xf numFmtId="0" fontId="14" fillId="0" borderId="50" xfId="0" applyFont="1" applyBorder="1" applyAlignment="1">
      <alignment horizontal="left"/>
    </xf>
    <xf numFmtId="0" fontId="14" fillId="0" borderId="51" xfId="0" applyFont="1" applyBorder="1" applyAlignment="1">
      <alignment horizontal="left"/>
    </xf>
    <xf numFmtId="0" fontId="14" fillId="0" borderId="52" xfId="0" applyFont="1" applyBorder="1" applyAlignment="1">
      <alignment horizontal="left"/>
    </xf>
    <xf numFmtId="0" fontId="14" fillId="0" borderId="53" xfId="0" applyFont="1" applyBorder="1" applyAlignment="1">
      <alignment horizontal="left"/>
    </xf>
    <xf numFmtId="0" fontId="0" fillId="0" borderId="54" xfId="0" applyBorder="1"/>
    <xf numFmtId="0" fontId="14" fillId="0" borderId="54" xfId="0" applyFont="1" applyBorder="1" applyAlignment="1">
      <alignment horizontal="center"/>
    </xf>
    <xf numFmtId="0" fontId="14" fillId="0" borderId="55" xfId="0" applyFont="1" applyBorder="1" applyAlignment="1">
      <alignment horizontal="center"/>
    </xf>
  </cellXfs>
  <cellStyles count="3">
    <cellStyle name="Excel Built-in Hyperlink" xfId="2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1420" cy="718169"/>
    <xdr:pic>
      <xdr:nvPicPr>
        <xdr:cNvPr id="2" name="Picture 1">
          <a:extLst>
            <a:ext uri="{FF2B5EF4-FFF2-40B4-BE49-F238E27FC236}">
              <a16:creationId xmlns="" xmlns:a16="http://schemas.microsoft.com/office/drawing/2014/main" id="{C2143527-F82C-471E-82C8-5E6F9BA0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27946350"/>
          <a:ext cx="761420" cy="7181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47</xdr:row>
      <xdr:rowOff>0</xdr:rowOff>
    </xdr:from>
    <xdr:ext cx="761420" cy="718169"/>
    <xdr:pic>
      <xdr:nvPicPr>
        <xdr:cNvPr id="3" name="Picture 2">
          <a:extLst>
            <a:ext uri="{FF2B5EF4-FFF2-40B4-BE49-F238E27FC236}">
              <a16:creationId xmlns="" xmlns:a16="http://schemas.microsoft.com/office/drawing/2014/main" id="{C2143527-F82C-471E-82C8-5E6F9BA0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761420" cy="7181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94</xdr:row>
      <xdr:rowOff>0</xdr:rowOff>
    </xdr:from>
    <xdr:ext cx="761420" cy="857250"/>
    <xdr:pic>
      <xdr:nvPicPr>
        <xdr:cNvPr id="4" name="Picture 3">
          <a:extLst>
            <a:ext uri="{FF2B5EF4-FFF2-40B4-BE49-F238E27FC236}">
              <a16:creationId xmlns="" xmlns:a16="http://schemas.microsoft.com/office/drawing/2014/main" id="{C2143527-F82C-471E-82C8-5E6F9BA0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19030950"/>
          <a:ext cx="761420" cy="857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142</xdr:row>
      <xdr:rowOff>0</xdr:rowOff>
    </xdr:from>
    <xdr:ext cx="761420" cy="718169"/>
    <xdr:pic>
      <xdr:nvPicPr>
        <xdr:cNvPr id="5" name="Picture 4">
          <a:extLst>
            <a:ext uri="{FF2B5EF4-FFF2-40B4-BE49-F238E27FC236}">
              <a16:creationId xmlns="" xmlns:a16="http://schemas.microsoft.com/office/drawing/2014/main" id="{C2143527-F82C-471E-82C8-5E6F9BA0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761420" cy="7181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189</xdr:row>
      <xdr:rowOff>0</xdr:rowOff>
    </xdr:from>
    <xdr:ext cx="761420" cy="718169"/>
    <xdr:pic>
      <xdr:nvPicPr>
        <xdr:cNvPr id="6" name="Picture 5">
          <a:extLst>
            <a:ext uri="{FF2B5EF4-FFF2-40B4-BE49-F238E27FC236}">
              <a16:creationId xmlns="" xmlns:a16="http://schemas.microsoft.com/office/drawing/2014/main" id="{C2143527-F82C-471E-82C8-5E6F9BA0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761420" cy="7181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237</xdr:row>
      <xdr:rowOff>0</xdr:rowOff>
    </xdr:from>
    <xdr:ext cx="761420" cy="718169"/>
    <xdr:pic>
      <xdr:nvPicPr>
        <xdr:cNvPr id="7" name="Picture 6">
          <a:extLst>
            <a:ext uri="{FF2B5EF4-FFF2-40B4-BE49-F238E27FC236}">
              <a16:creationId xmlns="" xmlns:a16="http://schemas.microsoft.com/office/drawing/2014/main" id="{C2143527-F82C-471E-82C8-5E6F9BA0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761420" cy="7181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284</xdr:row>
      <xdr:rowOff>0</xdr:rowOff>
    </xdr:from>
    <xdr:ext cx="761420" cy="718169"/>
    <xdr:pic>
      <xdr:nvPicPr>
        <xdr:cNvPr id="8" name="Picture 7">
          <a:extLst>
            <a:ext uri="{FF2B5EF4-FFF2-40B4-BE49-F238E27FC236}">
              <a16:creationId xmlns="" xmlns:a16="http://schemas.microsoft.com/office/drawing/2014/main" id="{C2143527-F82C-471E-82C8-5E6F9BA0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761420" cy="7181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332</xdr:row>
      <xdr:rowOff>0</xdr:rowOff>
    </xdr:from>
    <xdr:ext cx="761420" cy="718169"/>
    <xdr:pic>
      <xdr:nvPicPr>
        <xdr:cNvPr id="9" name="Picture 8">
          <a:extLst>
            <a:ext uri="{FF2B5EF4-FFF2-40B4-BE49-F238E27FC236}">
              <a16:creationId xmlns="" xmlns:a16="http://schemas.microsoft.com/office/drawing/2014/main" id="{C2143527-F82C-471E-82C8-5E6F9BA0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761420" cy="7181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380</xdr:row>
      <xdr:rowOff>0</xdr:rowOff>
    </xdr:from>
    <xdr:ext cx="761420" cy="718169"/>
    <xdr:pic>
      <xdr:nvPicPr>
        <xdr:cNvPr id="10" name="Picture 9">
          <a:extLst>
            <a:ext uri="{FF2B5EF4-FFF2-40B4-BE49-F238E27FC236}">
              <a16:creationId xmlns="" xmlns:a16="http://schemas.microsoft.com/office/drawing/2014/main" id="{C2143527-F82C-471E-82C8-5E6F9BA0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66417825"/>
          <a:ext cx="761420" cy="7181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427</xdr:row>
      <xdr:rowOff>0</xdr:rowOff>
    </xdr:from>
    <xdr:ext cx="761420" cy="718169"/>
    <xdr:pic>
      <xdr:nvPicPr>
        <xdr:cNvPr id="11" name="Picture 10">
          <a:extLst>
            <a:ext uri="{FF2B5EF4-FFF2-40B4-BE49-F238E27FC236}">
              <a16:creationId xmlns="" xmlns:a16="http://schemas.microsoft.com/office/drawing/2014/main" id="{C2143527-F82C-471E-82C8-5E6F9BA0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66417825"/>
          <a:ext cx="761420" cy="7181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475</xdr:row>
      <xdr:rowOff>0</xdr:rowOff>
    </xdr:from>
    <xdr:ext cx="761420" cy="718169"/>
    <xdr:pic>
      <xdr:nvPicPr>
        <xdr:cNvPr id="12" name="Picture 11">
          <a:extLst>
            <a:ext uri="{FF2B5EF4-FFF2-40B4-BE49-F238E27FC236}">
              <a16:creationId xmlns="" xmlns:a16="http://schemas.microsoft.com/office/drawing/2014/main" id="{C2143527-F82C-471E-82C8-5E6F9BA0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66417825"/>
          <a:ext cx="761420" cy="7181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523</xdr:row>
      <xdr:rowOff>1</xdr:rowOff>
    </xdr:from>
    <xdr:ext cx="1343024" cy="876300"/>
    <xdr:pic>
      <xdr:nvPicPr>
        <xdr:cNvPr id="13" name="Picture 12">
          <a:extLst>
            <a:ext uri="{FF2B5EF4-FFF2-40B4-BE49-F238E27FC236}">
              <a16:creationId xmlns="" xmlns:a16="http://schemas.microsoft.com/office/drawing/2014/main" id="{C2143527-F82C-471E-82C8-5E6F9BA0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103717726"/>
          <a:ext cx="1343024" cy="876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571</xdr:row>
      <xdr:rowOff>0</xdr:rowOff>
    </xdr:from>
    <xdr:ext cx="761420" cy="718169"/>
    <xdr:pic>
      <xdr:nvPicPr>
        <xdr:cNvPr id="14" name="Picture 13">
          <a:extLst>
            <a:ext uri="{FF2B5EF4-FFF2-40B4-BE49-F238E27FC236}">
              <a16:creationId xmlns="" xmlns:a16="http://schemas.microsoft.com/office/drawing/2014/main" id="{C2143527-F82C-471E-82C8-5E6F9BA0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66417825"/>
          <a:ext cx="761420" cy="7181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618</xdr:row>
      <xdr:rowOff>0</xdr:rowOff>
    </xdr:from>
    <xdr:ext cx="761420" cy="718169"/>
    <xdr:pic>
      <xdr:nvPicPr>
        <xdr:cNvPr id="15" name="Picture 14">
          <a:extLst>
            <a:ext uri="{FF2B5EF4-FFF2-40B4-BE49-F238E27FC236}">
              <a16:creationId xmlns="" xmlns:a16="http://schemas.microsoft.com/office/drawing/2014/main" id="{C2143527-F82C-471E-82C8-5E6F9BA0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66417825"/>
          <a:ext cx="761420" cy="7181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665</xdr:row>
      <xdr:rowOff>0</xdr:rowOff>
    </xdr:from>
    <xdr:ext cx="761420" cy="718169"/>
    <xdr:pic>
      <xdr:nvPicPr>
        <xdr:cNvPr id="16" name="Picture 15">
          <a:extLst>
            <a:ext uri="{FF2B5EF4-FFF2-40B4-BE49-F238E27FC236}">
              <a16:creationId xmlns="" xmlns:a16="http://schemas.microsoft.com/office/drawing/2014/main" id="{C2143527-F82C-471E-82C8-5E6F9BA0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37871400"/>
          <a:ext cx="761420" cy="71816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cgurukulschool.in/" TargetMode="External"/><Relationship Id="rId13" Type="http://schemas.openxmlformats.org/officeDocument/2006/relationships/hyperlink" Target="http://www.kcgurukulschool.in/" TargetMode="External"/><Relationship Id="rId3" Type="http://schemas.openxmlformats.org/officeDocument/2006/relationships/hyperlink" Target="http://www.kcgurukulschool.in/" TargetMode="External"/><Relationship Id="rId7" Type="http://schemas.openxmlformats.org/officeDocument/2006/relationships/hyperlink" Target="http://www.kcgurukulschool.in/" TargetMode="External"/><Relationship Id="rId12" Type="http://schemas.openxmlformats.org/officeDocument/2006/relationships/hyperlink" Target="http://www.kcgurukulschool.in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www.kcgurukulschool.in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kcgurukulschool.in/" TargetMode="External"/><Relationship Id="rId6" Type="http://schemas.openxmlformats.org/officeDocument/2006/relationships/hyperlink" Target="http://www.kcgurukulschool.in/" TargetMode="External"/><Relationship Id="rId11" Type="http://schemas.openxmlformats.org/officeDocument/2006/relationships/hyperlink" Target="http://www.kcgurukulschool.in/" TargetMode="External"/><Relationship Id="rId5" Type="http://schemas.openxmlformats.org/officeDocument/2006/relationships/hyperlink" Target="http://www.kcgurukulschool.in/" TargetMode="External"/><Relationship Id="rId15" Type="http://schemas.openxmlformats.org/officeDocument/2006/relationships/hyperlink" Target="http://www.kcgurukulschool.in/" TargetMode="External"/><Relationship Id="rId10" Type="http://schemas.openxmlformats.org/officeDocument/2006/relationships/hyperlink" Target="http://www.kcgurukulschool.in/" TargetMode="External"/><Relationship Id="rId4" Type="http://schemas.openxmlformats.org/officeDocument/2006/relationships/hyperlink" Target="http://www.kcgurukulschool.in/" TargetMode="External"/><Relationship Id="rId9" Type="http://schemas.openxmlformats.org/officeDocument/2006/relationships/hyperlink" Target="http://www.kcgurukulschool.in/" TargetMode="External"/><Relationship Id="rId14" Type="http://schemas.openxmlformats.org/officeDocument/2006/relationships/hyperlink" Target="http://www.kcgurukulschool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0"/>
  <sheetViews>
    <sheetView tabSelected="1" topLeftCell="A413" workbookViewId="0">
      <selection activeCell="B428" sqref="A428:N467"/>
    </sheetView>
  </sheetViews>
  <sheetFormatPr defaultRowHeight="15" x14ac:dyDescent="0.25"/>
  <cols>
    <col min="2" max="2" width="13.140625" customWidth="1"/>
    <col min="3" max="3" width="6.28515625" customWidth="1"/>
    <col min="4" max="4" width="6.85546875" customWidth="1"/>
    <col min="5" max="5" width="7.28515625" customWidth="1"/>
    <col min="6" max="6" width="7.140625" customWidth="1"/>
    <col min="7" max="7" width="5.7109375" customWidth="1"/>
    <col min="8" max="9" width="6.85546875" customWidth="1"/>
    <col min="10" max="10" width="6.28515625" customWidth="1"/>
    <col min="11" max="11" width="6.85546875" customWidth="1"/>
    <col min="12" max="12" width="7.140625" customWidth="1"/>
    <col min="13" max="13" width="7.140625" style="105" customWidth="1"/>
    <col min="14" max="14" width="6" customWidth="1"/>
  </cols>
  <sheetData>
    <row r="1" spans="1:14" ht="15.75" x14ac:dyDescent="0.25">
      <c r="A1" s="56"/>
      <c r="B1" s="187" t="s">
        <v>0</v>
      </c>
      <c r="C1" s="187"/>
      <c r="D1" s="187"/>
      <c r="E1" s="187"/>
      <c r="F1" s="187"/>
      <c r="G1" s="187"/>
      <c r="H1" s="187"/>
      <c r="I1" s="187" t="s">
        <v>1</v>
      </c>
      <c r="J1" s="187"/>
      <c r="K1" s="187"/>
      <c r="L1" s="187"/>
      <c r="M1" s="187"/>
      <c r="N1" s="187"/>
    </row>
    <row r="2" spans="1:14" ht="21" x14ac:dyDescent="0.35">
      <c r="A2" s="188" t="s">
        <v>90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14" x14ac:dyDescent="0.25">
      <c r="A3" s="189" t="s">
        <v>91</v>
      </c>
      <c r="B3" s="189"/>
      <c r="C3" s="189"/>
      <c r="D3" s="189"/>
      <c r="E3" s="189"/>
      <c r="F3" s="190" t="s">
        <v>11</v>
      </c>
      <c r="G3" s="190"/>
      <c r="H3" s="190"/>
      <c r="I3" s="190"/>
      <c r="J3" s="1" t="s">
        <v>81</v>
      </c>
      <c r="K3" s="191" t="s">
        <v>2</v>
      </c>
      <c r="L3" s="192"/>
      <c r="M3" s="192"/>
      <c r="N3" s="193"/>
    </row>
    <row r="4" spans="1:14" x14ac:dyDescent="0.25">
      <c r="A4" s="154" t="s">
        <v>48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4" x14ac:dyDescent="0.25">
      <c r="A5" s="143" t="s">
        <v>92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1:14" x14ac:dyDescent="0.25">
      <c r="A6" s="158" t="s">
        <v>3</v>
      </c>
      <c r="B6" s="158"/>
      <c r="C6" s="158"/>
      <c r="D6" s="158"/>
      <c r="E6" s="154" t="s">
        <v>110</v>
      </c>
      <c r="F6" s="154"/>
      <c r="G6" s="154"/>
      <c r="H6" s="154"/>
      <c r="I6" s="194" t="s">
        <v>111</v>
      </c>
      <c r="J6" s="195"/>
      <c r="K6" s="195"/>
      <c r="L6" s="195"/>
      <c r="M6" s="195"/>
      <c r="N6" s="196"/>
    </row>
    <row r="7" spans="1:14" x14ac:dyDescent="0.25">
      <c r="A7" s="158" t="s">
        <v>4</v>
      </c>
      <c r="B7" s="158"/>
      <c r="C7" s="158"/>
      <c r="D7" s="158"/>
      <c r="E7" s="154" t="s">
        <v>107</v>
      </c>
      <c r="F7" s="154"/>
      <c r="G7" s="154"/>
      <c r="H7" s="154"/>
      <c r="I7" s="177"/>
      <c r="J7" s="178"/>
      <c r="K7" s="178"/>
      <c r="L7" s="178"/>
      <c r="M7" s="178"/>
      <c r="N7" s="179"/>
    </row>
    <row r="8" spans="1:14" x14ac:dyDescent="0.25">
      <c r="A8" s="158" t="s">
        <v>5</v>
      </c>
      <c r="B8" s="158"/>
      <c r="C8" s="158"/>
      <c r="D8" s="158"/>
      <c r="E8" s="186">
        <v>39457</v>
      </c>
      <c r="F8" s="186"/>
      <c r="G8" s="186"/>
      <c r="H8" s="186"/>
      <c r="I8" s="180"/>
      <c r="J8" s="181"/>
      <c r="K8" s="181"/>
      <c r="L8" s="181"/>
      <c r="M8" s="181"/>
      <c r="N8" s="182"/>
    </row>
    <row r="9" spans="1:14" x14ac:dyDescent="0.25">
      <c r="A9" s="158" t="s">
        <v>6</v>
      </c>
      <c r="B9" s="158"/>
      <c r="C9" s="158"/>
      <c r="D9" s="158"/>
      <c r="E9" s="169" t="s">
        <v>148</v>
      </c>
      <c r="F9" s="169"/>
      <c r="G9" s="169"/>
      <c r="H9" s="169"/>
      <c r="I9" s="183"/>
      <c r="J9" s="184"/>
      <c r="K9" s="184"/>
      <c r="L9" s="184"/>
      <c r="M9" s="184"/>
      <c r="N9" s="185"/>
    </row>
    <row r="10" spans="1:14" x14ac:dyDescent="0.25">
      <c r="A10" s="154" t="s">
        <v>7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</row>
    <row r="11" spans="1:14" x14ac:dyDescent="0.25">
      <c r="A11" s="172" t="s">
        <v>93</v>
      </c>
      <c r="B11" s="169" t="s">
        <v>94</v>
      </c>
      <c r="C11" s="169"/>
      <c r="D11" s="169" t="s">
        <v>95</v>
      </c>
      <c r="E11" s="169"/>
      <c r="F11" s="172" t="s">
        <v>33</v>
      </c>
      <c r="G11" s="172"/>
      <c r="H11" s="172"/>
      <c r="I11" s="173" t="s">
        <v>96</v>
      </c>
      <c r="J11" s="173"/>
      <c r="K11" s="173"/>
      <c r="L11" s="58"/>
      <c r="M11" s="96"/>
      <c r="N11" s="59" t="s">
        <v>10</v>
      </c>
    </row>
    <row r="12" spans="1:14" ht="33.75" x14ac:dyDescent="0.25">
      <c r="A12" s="172"/>
      <c r="B12" s="169"/>
      <c r="C12" s="169"/>
      <c r="D12" s="60" t="s">
        <v>31</v>
      </c>
      <c r="E12" s="60" t="s">
        <v>32</v>
      </c>
      <c r="F12" s="61" t="s">
        <v>31</v>
      </c>
      <c r="G12" s="61" t="s">
        <v>32</v>
      </c>
      <c r="H12" s="60" t="s">
        <v>97</v>
      </c>
      <c r="I12" s="61" t="s">
        <v>31</v>
      </c>
      <c r="J12" s="61" t="s">
        <v>32</v>
      </c>
      <c r="K12" s="60" t="s">
        <v>34</v>
      </c>
      <c r="L12" s="60" t="s">
        <v>96</v>
      </c>
      <c r="M12" s="97" t="s">
        <v>98</v>
      </c>
      <c r="N12" s="62" t="s">
        <v>12</v>
      </c>
    </row>
    <row r="13" spans="1:14" x14ac:dyDescent="0.25">
      <c r="A13" s="63"/>
      <c r="B13" s="64"/>
      <c r="C13" s="64"/>
      <c r="D13" s="60"/>
      <c r="E13" s="60"/>
      <c r="F13" s="61"/>
      <c r="G13" s="61"/>
      <c r="H13" s="60">
        <v>50</v>
      </c>
      <c r="I13" s="61"/>
      <c r="J13" s="61"/>
      <c r="K13" s="65">
        <v>100</v>
      </c>
      <c r="L13" s="66">
        <v>0.5</v>
      </c>
      <c r="M13" s="98">
        <v>1</v>
      </c>
      <c r="N13" s="62"/>
    </row>
    <row r="14" spans="1:14" ht="15.75" x14ac:dyDescent="0.25">
      <c r="A14" s="169">
        <v>301</v>
      </c>
      <c r="B14" s="165" t="s">
        <v>8</v>
      </c>
      <c r="C14" s="64" t="s">
        <v>40</v>
      </c>
      <c r="D14" s="67">
        <v>20</v>
      </c>
      <c r="E14" s="68">
        <v>9</v>
      </c>
      <c r="F14" s="67">
        <v>30</v>
      </c>
      <c r="G14" s="87">
        <v>11.63</v>
      </c>
      <c r="H14" s="67">
        <f>SUM(E14,G14)</f>
        <v>20.630000000000003</v>
      </c>
      <c r="I14" s="67">
        <v>80</v>
      </c>
      <c r="J14" s="69">
        <v>44</v>
      </c>
      <c r="K14" s="70">
        <f>SUM(J14,J15)</f>
        <v>59</v>
      </c>
      <c r="L14" s="70">
        <f>K14/2</f>
        <v>29.5</v>
      </c>
      <c r="M14" s="99">
        <f>(H14+L14)</f>
        <v>50.13</v>
      </c>
      <c r="N14" s="40" t="str">
        <f t="shared" ref="N14:N16" si="0">IF(M14&gt;=91,"A1",IF(M14&gt;=81,"A2",IF(M14&gt;=71,"B1",IF(M14&gt;=61,"B2",IF(M14&gt;=51,"C1",IF(M14&gt;=41,"C2",IF(M14&gt;=33,"D","E")))))))</f>
        <v>C2</v>
      </c>
    </row>
    <row r="15" spans="1:14" x14ac:dyDescent="0.25">
      <c r="A15" s="169"/>
      <c r="B15" s="165"/>
      <c r="C15" s="64" t="s">
        <v>41</v>
      </c>
      <c r="D15" s="67"/>
      <c r="E15" s="67"/>
      <c r="F15" s="67"/>
      <c r="G15" s="88"/>
      <c r="H15" s="67"/>
      <c r="I15" s="67">
        <v>20</v>
      </c>
      <c r="J15" s="69">
        <v>15</v>
      </c>
      <c r="K15" s="70"/>
      <c r="L15" s="70"/>
      <c r="M15" s="99"/>
      <c r="N15" s="71"/>
    </row>
    <row r="16" spans="1:14" ht="15.75" x14ac:dyDescent="0.25">
      <c r="A16" s="163" t="s">
        <v>45</v>
      </c>
      <c r="B16" s="165" t="s">
        <v>42</v>
      </c>
      <c r="C16" s="64" t="s">
        <v>40</v>
      </c>
      <c r="D16" s="67">
        <v>20</v>
      </c>
      <c r="E16" s="72">
        <v>11</v>
      </c>
      <c r="F16" s="67">
        <v>30</v>
      </c>
      <c r="G16" s="87">
        <v>11.06</v>
      </c>
      <c r="H16" s="67">
        <f t="shared" ref="H16" si="1">SUM(E16,G16)</f>
        <v>22.060000000000002</v>
      </c>
      <c r="I16" s="67">
        <v>80</v>
      </c>
      <c r="J16" s="69">
        <v>27.5</v>
      </c>
      <c r="K16" s="70">
        <f t="shared" ref="K16" si="2">SUM(J16,J17)</f>
        <v>41.5</v>
      </c>
      <c r="L16" s="70">
        <f t="shared" ref="L16" si="3">K16/2</f>
        <v>20.75</v>
      </c>
      <c r="M16" s="99">
        <f t="shared" ref="M16" si="4">(H16+L16)</f>
        <v>42.81</v>
      </c>
      <c r="N16" s="40" t="str">
        <f t="shared" si="0"/>
        <v>C2</v>
      </c>
    </row>
    <row r="17" spans="1:14" x14ac:dyDescent="0.25">
      <c r="A17" s="163"/>
      <c r="B17" s="165"/>
      <c r="C17" s="64" t="s">
        <v>41</v>
      </c>
      <c r="D17" s="67"/>
      <c r="E17" s="67"/>
      <c r="F17" s="67"/>
      <c r="G17" s="88"/>
      <c r="H17" s="67"/>
      <c r="I17" s="67">
        <v>20</v>
      </c>
      <c r="J17" s="69">
        <v>14</v>
      </c>
      <c r="K17" s="70"/>
      <c r="L17" s="70"/>
      <c r="M17" s="99"/>
      <c r="N17" s="71"/>
    </row>
    <row r="18" spans="1:14" ht="15.75" customHeight="1" x14ac:dyDescent="0.25">
      <c r="A18" s="163" t="s">
        <v>46</v>
      </c>
      <c r="B18" s="170" t="s">
        <v>43</v>
      </c>
      <c r="C18" s="64" t="s">
        <v>40</v>
      </c>
      <c r="D18" s="67">
        <v>20</v>
      </c>
      <c r="E18" s="72">
        <v>9</v>
      </c>
      <c r="F18" s="67">
        <v>30</v>
      </c>
      <c r="G18" s="87">
        <v>3.4</v>
      </c>
      <c r="H18" s="67">
        <f t="shared" ref="H18" si="5">SUM(E18,G18)</f>
        <v>12.4</v>
      </c>
      <c r="I18" s="67">
        <v>80</v>
      </c>
      <c r="J18" s="69">
        <v>31.5</v>
      </c>
      <c r="K18" s="70">
        <f t="shared" ref="K18" si="6">SUM(J18,J19)</f>
        <v>45.5</v>
      </c>
      <c r="L18" s="70">
        <f t="shared" ref="L18" si="7">K18/2</f>
        <v>22.75</v>
      </c>
      <c r="M18" s="99">
        <f>(H18+L18)</f>
        <v>35.15</v>
      </c>
      <c r="N18" s="40" t="str">
        <f t="shared" ref="N18" si="8">IF(M18&gt;=91,"A1",IF(M18&gt;=81,"A2",IF(M18&gt;=71,"B1",IF(M18&gt;=61,"B2",IF(M18&gt;=51,"C1",IF(M18&gt;=41,"C2",IF(M18&gt;=33,"D","E")))))))</f>
        <v>D</v>
      </c>
    </row>
    <row r="19" spans="1:14" x14ac:dyDescent="0.25">
      <c r="A19" s="163"/>
      <c r="B19" s="171"/>
      <c r="C19" s="64" t="s">
        <v>41</v>
      </c>
      <c r="D19" s="67"/>
      <c r="E19" s="67"/>
      <c r="F19" s="67"/>
      <c r="G19" s="88"/>
      <c r="H19" s="67"/>
      <c r="I19" s="67">
        <v>20</v>
      </c>
      <c r="J19" s="69">
        <v>14</v>
      </c>
      <c r="K19" s="70"/>
      <c r="L19" s="70"/>
      <c r="M19" s="99"/>
      <c r="N19" s="71"/>
    </row>
    <row r="20" spans="1:14" ht="15.75" x14ac:dyDescent="0.25">
      <c r="A20" s="163" t="s">
        <v>79</v>
      </c>
      <c r="B20" s="164" t="s">
        <v>44</v>
      </c>
      <c r="C20" s="64" t="s">
        <v>40</v>
      </c>
      <c r="D20" s="67">
        <v>20</v>
      </c>
      <c r="E20" s="89">
        <v>7</v>
      </c>
      <c r="F20" s="67">
        <v>30</v>
      </c>
      <c r="G20" s="87">
        <v>2.6</v>
      </c>
      <c r="H20" s="67">
        <f t="shared" ref="H20" si="9">SUM(E20,G20)</f>
        <v>9.6</v>
      </c>
      <c r="I20" s="67">
        <v>80</v>
      </c>
      <c r="J20" s="69">
        <v>20</v>
      </c>
      <c r="K20" s="70">
        <f t="shared" ref="K20" si="10">SUM(J20,J21)</f>
        <v>34</v>
      </c>
      <c r="L20" s="70">
        <f t="shared" ref="L20" si="11">K20/2</f>
        <v>17</v>
      </c>
      <c r="M20" s="99">
        <f t="shared" ref="M20" si="12">(H20+L20)</f>
        <v>26.6</v>
      </c>
      <c r="N20" s="40" t="str">
        <f t="shared" ref="N20" si="13">IF(M20&gt;=91,"A1",IF(M20&gt;=81,"A2",IF(M20&gt;=71,"B1",IF(M20&gt;=61,"B2",IF(M20&gt;=51,"C1",IF(M20&gt;=41,"C2",IF(M20&gt;=33,"D","E")))))))</f>
        <v>E</v>
      </c>
    </row>
    <row r="21" spans="1:14" x14ac:dyDescent="0.25">
      <c r="A21" s="163"/>
      <c r="B21" s="164"/>
      <c r="C21" s="64" t="s">
        <v>41</v>
      </c>
      <c r="D21" s="67"/>
      <c r="E21" s="67"/>
      <c r="F21" s="67"/>
      <c r="G21" s="88"/>
      <c r="H21" s="67"/>
      <c r="I21" s="67">
        <v>20</v>
      </c>
      <c r="J21" s="69">
        <v>14</v>
      </c>
      <c r="K21" s="70"/>
      <c r="L21" s="70"/>
      <c r="M21" s="99"/>
      <c r="N21" s="71"/>
    </row>
    <row r="22" spans="1:14" ht="15.75" x14ac:dyDescent="0.25">
      <c r="A22" s="163" t="s">
        <v>36</v>
      </c>
      <c r="B22" s="165" t="s">
        <v>35</v>
      </c>
      <c r="C22" s="64" t="s">
        <v>40</v>
      </c>
      <c r="D22" s="67">
        <v>20</v>
      </c>
      <c r="E22" s="72">
        <v>10</v>
      </c>
      <c r="F22" s="67">
        <v>30</v>
      </c>
      <c r="G22" s="87">
        <v>4.3</v>
      </c>
      <c r="H22" s="67">
        <f t="shared" ref="H22" si="14">SUM(E22,G22)</f>
        <v>14.3</v>
      </c>
      <c r="I22" s="67">
        <v>70</v>
      </c>
      <c r="J22" s="69">
        <v>27</v>
      </c>
      <c r="K22" s="70">
        <f>SUM(J22,J23)</f>
        <v>55</v>
      </c>
      <c r="L22" s="70">
        <f t="shared" ref="L22" si="15">K22/2</f>
        <v>27.5</v>
      </c>
      <c r="M22" s="99">
        <f t="shared" ref="M22" si="16">(H22+L22)</f>
        <v>41.8</v>
      </c>
      <c r="N22" s="40" t="str">
        <f t="shared" ref="N22" si="17">IF(M22&gt;=91,"A1",IF(M22&gt;=81,"A2",IF(M22&gt;=71,"B1",IF(M22&gt;=61,"B2",IF(M22&gt;=51,"C1",IF(M22&gt;=41,"C2",IF(M22&gt;=33,"D","E")))))))</f>
        <v>C2</v>
      </c>
    </row>
    <row r="23" spans="1:14" x14ac:dyDescent="0.25">
      <c r="A23" s="163"/>
      <c r="B23" s="165"/>
      <c r="C23" s="64" t="s">
        <v>41</v>
      </c>
      <c r="D23" s="67"/>
      <c r="E23" s="67"/>
      <c r="F23" s="67"/>
      <c r="G23" s="67"/>
      <c r="H23" s="67"/>
      <c r="I23" s="67">
        <v>30</v>
      </c>
      <c r="J23" s="69">
        <v>28</v>
      </c>
      <c r="K23" s="70"/>
      <c r="L23" s="70"/>
      <c r="M23" s="99"/>
      <c r="N23" s="71"/>
    </row>
    <row r="24" spans="1:14" x14ac:dyDescent="0.25">
      <c r="A24" s="73" t="s">
        <v>80</v>
      </c>
      <c r="B24" s="74" t="s">
        <v>99</v>
      </c>
      <c r="C24" s="64"/>
      <c r="D24" s="67">
        <v>40</v>
      </c>
      <c r="E24" s="67">
        <v>8</v>
      </c>
      <c r="F24" s="67"/>
      <c r="G24" s="67"/>
      <c r="H24" s="67"/>
      <c r="I24" s="67">
        <v>60</v>
      </c>
      <c r="J24" s="69"/>
      <c r="K24" s="70">
        <v>16.5</v>
      </c>
      <c r="L24" s="70"/>
      <c r="M24" s="99"/>
      <c r="N24" s="71"/>
    </row>
    <row r="25" spans="1:14" x14ac:dyDescent="0.25">
      <c r="A25" s="73"/>
      <c r="B25" s="74"/>
      <c r="C25" s="64"/>
      <c r="D25" s="67"/>
      <c r="E25" s="67"/>
      <c r="F25" s="67"/>
      <c r="G25" s="67"/>
      <c r="H25" s="67"/>
      <c r="I25" s="67"/>
      <c r="J25" s="69"/>
      <c r="K25" s="70"/>
      <c r="L25" s="70"/>
      <c r="M25" s="99"/>
      <c r="N25" s="71"/>
    </row>
    <row r="26" spans="1:14" x14ac:dyDescent="0.25">
      <c r="A26" s="143" t="s">
        <v>30</v>
      </c>
      <c r="B26" s="143"/>
      <c r="C26" s="56">
        <f>(M14+M16+M18+M20+M22)</f>
        <v>196.49</v>
      </c>
      <c r="D26" s="166" t="s">
        <v>108</v>
      </c>
      <c r="E26" s="167"/>
      <c r="F26" s="168"/>
      <c r="G26" s="174">
        <f>(C26/500)*100</f>
        <v>39.298000000000002</v>
      </c>
      <c r="H26" s="176"/>
      <c r="I26" s="67"/>
      <c r="J26" s="69"/>
      <c r="K26" s="2"/>
      <c r="L26" s="2"/>
      <c r="M26" s="100"/>
      <c r="N26" s="75"/>
    </row>
    <row r="27" spans="1:14" x14ac:dyDescent="0.25">
      <c r="A27" s="135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7"/>
    </row>
    <row r="28" spans="1:14" x14ac:dyDescent="0.25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40"/>
    </row>
    <row r="29" spans="1:14" x14ac:dyDescent="0.25">
      <c r="A29" s="162" t="s">
        <v>37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</row>
    <row r="30" spans="1:14" x14ac:dyDescent="0.25">
      <c r="A30" s="154" t="s">
        <v>38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</row>
    <row r="31" spans="1:14" x14ac:dyDescent="0.25">
      <c r="A31" s="154" t="s">
        <v>9</v>
      </c>
      <c r="B31" s="154"/>
      <c r="C31" s="154"/>
      <c r="D31" s="154"/>
      <c r="E31" s="154"/>
      <c r="F31" s="154"/>
      <c r="G31" s="154" t="s">
        <v>10</v>
      </c>
      <c r="H31" s="154"/>
      <c r="I31" s="154"/>
      <c r="J31" s="154"/>
      <c r="K31" s="154"/>
      <c r="L31" s="154"/>
      <c r="M31" s="154"/>
      <c r="N31" s="154"/>
    </row>
    <row r="32" spans="1:14" x14ac:dyDescent="0.25">
      <c r="A32" s="143" t="s">
        <v>39</v>
      </c>
      <c r="B32" s="143"/>
      <c r="C32" s="143"/>
      <c r="D32" s="143"/>
      <c r="E32" s="143"/>
      <c r="F32" s="143"/>
      <c r="G32" s="159" t="s">
        <v>26</v>
      </c>
      <c r="H32" s="159"/>
      <c r="I32" s="159"/>
      <c r="J32" s="159"/>
      <c r="K32" s="159"/>
      <c r="L32" s="159"/>
      <c r="M32" s="159"/>
      <c r="N32" s="159"/>
    </row>
    <row r="33" spans="1:14" x14ac:dyDescent="0.25">
      <c r="A33" s="158" t="s">
        <v>13</v>
      </c>
      <c r="B33" s="158"/>
      <c r="C33" s="158"/>
      <c r="D33" s="158"/>
      <c r="E33" s="158"/>
      <c r="F33" s="158"/>
      <c r="G33" s="159" t="s">
        <v>26</v>
      </c>
      <c r="H33" s="159"/>
      <c r="I33" s="159"/>
      <c r="J33" s="159"/>
      <c r="K33" s="159"/>
      <c r="L33" s="159"/>
      <c r="M33" s="159"/>
      <c r="N33" s="159"/>
    </row>
    <row r="34" spans="1:14" x14ac:dyDescent="0.25">
      <c r="A34" s="158" t="s">
        <v>14</v>
      </c>
      <c r="B34" s="158"/>
      <c r="C34" s="158"/>
      <c r="D34" s="158"/>
      <c r="E34" s="158"/>
      <c r="F34" s="158"/>
      <c r="G34" s="159" t="s">
        <v>27</v>
      </c>
      <c r="H34" s="159"/>
      <c r="I34" s="159"/>
      <c r="J34" s="159"/>
      <c r="K34" s="159"/>
      <c r="L34" s="159"/>
      <c r="M34" s="159"/>
      <c r="N34" s="159"/>
    </row>
    <row r="35" spans="1:14" x14ac:dyDescent="0.25">
      <c r="A35" s="143" t="s">
        <v>100</v>
      </c>
      <c r="B35" s="143"/>
      <c r="C35" s="144" t="s">
        <v>149</v>
      </c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</row>
    <row r="36" spans="1:14" x14ac:dyDescent="0.25">
      <c r="A36" s="145" t="s">
        <v>109</v>
      </c>
      <c r="B36" s="146"/>
      <c r="C36" s="146"/>
      <c r="D36" s="146"/>
      <c r="E36" s="147"/>
      <c r="F36" s="144"/>
      <c r="G36" s="144"/>
      <c r="H36" s="144"/>
      <c r="I36" s="154" t="s">
        <v>101</v>
      </c>
      <c r="J36" s="154"/>
      <c r="K36" s="154"/>
      <c r="L36" s="154"/>
      <c r="M36" s="154"/>
      <c r="N36" s="154"/>
    </row>
    <row r="37" spans="1:14" x14ac:dyDescent="0.25">
      <c r="A37" s="148"/>
      <c r="B37" s="149"/>
      <c r="C37" s="149"/>
      <c r="D37" s="149"/>
      <c r="E37" s="150"/>
      <c r="F37" s="144"/>
      <c r="G37" s="144"/>
      <c r="H37" s="144"/>
      <c r="I37" s="154"/>
      <c r="J37" s="154"/>
      <c r="K37" s="154"/>
      <c r="L37" s="154"/>
      <c r="M37" s="154"/>
      <c r="N37" s="154"/>
    </row>
    <row r="38" spans="1:14" x14ac:dyDescent="0.25">
      <c r="A38" s="148"/>
      <c r="B38" s="149"/>
      <c r="C38" s="149"/>
      <c r="D38" s="149"/>
      <c r="E38" s="150"/>
      <c r="F38" s="144"/>
      <c r="G38" s="144"/>
      <c r="H38" s="144"/>
      <c r="I38" s="154"/>
      <c r="J38" s="154"/>
      <c r="K38" s="154"/>
      <c r="L38" s="154"/>
      <c r="M38" s="154"/>
      <c r="N38" s="154"/>
    </row>
    <row r="39" spans="1:14" x14ac:dyDescent="0.25">
      <c r="A39" s="151"/>
      <c r="B39" s="152"/>
      <c r="C39" s="152"/>
      <c r="D39" s="152"/>
      <c r="E39" s="153"/>
      <c r="F39" s="144"/>
      <c r="G39" s="144"/>
      <c r="H39" s="144"/>
      <c r="I39" s="154"/>
      <c r="J39" s="154"/>
      <c r="K39" s="154"/>
      <c r="L39" s="154"/>
      <c r="M39" s="154"/>
      <c r="N39" s="154"/>
    </row>
    <row r="40" spans="1:14" x14ac:dyDescent="0.25">
      <c r="A40" s="155" t="s">
        <v>24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7"/>
    </row>
    <row r="41" spans="1:14" x14ac:dyDescent="0.25">
      <c r="A41" s="54"/>
      <c r="B41" s="79" t="s">
        <v>102</v>
      </c>
      <c r="C41" s="79"/>
      <c r="D41" s="141" t="s">
        <v>10</v>
      </c>
      <c r="E41" s="141"/>
      <c r="F41" s="80"/>
      <c r="G41" s="80"/>
      <c r="H41" s="90" t="s">
        <v>10</v>
      </c>
      <c r="I41" s="92" t="s">
        <v>25</v>
      </c>
      <c r="J41" s="93"/>
      <c r="K41" s="92" t="s">
        <v>10</v>
      </c>
      <c r="L41" s="81"/>
      <c r="M41" s="102"/>
      <c r="N41" s="82"/>
    </row>
    <row r="42" spans="1:14" x14ac:dyDescent="0.25">
      <c r="A42" s="54"/>
      <c r="B42" s="83" t="s">
        <v>16</v>
      </c>
      <c r="C42" s="83"/>
      <c r="D42" s="134" t="s">
        <v>103</v>
      </c>
      <c r="E42" s="134"/>
      <c r="F42" s="80"/>
      <c r="G42" s="80"/>
      <c r="H42" s="91" t="s">
        <v>20</v>
      </c>
      <c r="I42" s="142">
        <v>3</v>
      </c>
      <c r="J42" s="142"/>
      <c r="K42" s="94" t="s">
        <v>26</v>
      </c>
      <c r="L42" s="95"/>
      <c r="M42" s="103"/>
      <c r="N42" s="82"/>
    </row>
    <row r="43" spans="1:14" x14ac:dyDescent="0.25">
      <c r="A43" s="54"/>
      <c r="B43" s="83" t="s">
        <v>17</v>
      </c>
      <c r="C43" s="83"/>
      <c r="D43" s="134" t="s">
        <v>104</v>
      </c>
      <c r="E43" s="134"/>
      <c r="F43" s="80"/>
      <c r="G43" s="80"/>
      <c r="H43" s="91" t="s">
        <v>21</v>
      </c>
      <c r="I43" s="142">
        <v>2</v>
      </c>
      <c r="J43" s="142"/>
      <c r="K43" s="94" t="s">
        <v>27</v>
      </c>
      <c r="L43" s="95"/>
      <c r="M43" s="103"/>
      <c r="N43" s="82"/>
    </row>
    <row r="44" spans="1:14" x14ac:dyDescent="0.25">
      <c r="A44" s="54"/>
      <c r="B44" s="83" t="s">
        <v>18</v>
      </c>
      <c r="C44" s="83"/>
      <c r="D44" s="134" t="s">
        <v>105</v>
      </c>
      <c r="E44" s="134"/>
      <c r="F44" s="80"/>
      <c r="G44" s="80"/>
      <c r="H44" s="91" t="s">
        <v>22</v>
      </c>
      <c r="I44" s="142">
        <v>1</v>
      </c>
      <c r="J44" s="142"/>
      <c r="K44" s="94" t="s">
        <v>28</v>
      </c>
      <c r="L44" s="95"/>
      <c r="M44" s="103"/>
      <c r="N44" s="82"/>
    </row>
    <row r="45" spans="1:14" x14ac:dyDescent="0.25">
      <c r="A45" s="54"/>
      <c r="B45" s="83" t="s">
        <v>19</v>
      </c>
      <c r="C45" s="83"/>
      <c r="D45" s="134" t="s">
        <v>106</v>
      </c>
      <c r="E45" s="134"/>
      <c r="F45" s="80"/>
      <c r="G45" s="80"/>
      <c r="H45" s="80" t="s">
        <v>23</v>
      </c>
      <c r="I45" s="85"/>
      <c r="J45" s="85"/>
      <c r="K45" s="85"/>
      <c r="L45" s="85"/>
      <c r="M45" s="104"/>
      <c r="N45" s="86"/>
    </row>
    <row r="48" spans="1:14" ht="15.75" x14ac:dyDescent="0.25">
      <c r="A48" s="56"/>
      <c r="B48" s="187" t="s">
        <v>0</v>
      </c>
      <c r="C48" s="187"/>
      <c r="D48" s="187"/>
      <c r="E48" s="187"/>
      <c r="F48" s="187"/>
      <c r="G48" s="187"/>
      <c r="H48" s="187"/>
      <c r="I48" s="187" t="s">
        <v>1</v>
      </c>
      <c r="J48" s="187"/>
      <c r="K48" s="187"/>
      <c r="L48" s="187"/>
      <c r="M48" s="187"/>
      <c r="N48" s="187"/>
    </row>
    <row r="49" spans="1:14" ht="21" x14ac:dyDescent="0.35">
      <c r="A49" s="188" t="s">
        <v>90</v>
      </c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</row>
    <row r="50" spans="1:14" x14ac:dyDescent="0.25">
      <c r="A50" s="189" t="s">
        <v>91</v>
      </c>
      <c r="B50" s="189"/>
      <c r="C50" s="189"/>
      <c r="D50" s="189"/>
      <c r="E50" s="189"/>
      <c r="F50" s="190" t="s">
        <v>11</v>
      </c>
      <c r="G50" s="190"/>
      <c r="H50" s="190"/>
      <c r="I50" s="190"/>
      <c r="J50" s="1" t="s">
        <v>81</v>
      </c>
      <c r="K50" s="191" t="s">
        <v>2</v>
      </c>
      <c r="L50" s="192"/>
      <c r="M50" s="192"/>
      <c r="N50" s="193"/>
    </row>
    <row r="51" spans="1:14" x14ac:dyDescent="0.25">
      <c r="A51" s="154" t="s">
        <v>48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</row>
    <row r="52" spans="1:14" x14ac:dyDescent="0.25">
      <c r="A52" s="143" t="s">
        <v>92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</row>
    <row r="53" spans="1:14" x14ac:dyDescent="0.25">
      <c r="A53" s="158" t="s">
        <v>3</v>
      </c>
      <c r="B53" s="158"/>
      <c r="C53" s="158"/>
      <c r="D53" s="158"/>
      <c r="E53" s="154" t="s">
        <v>61</v>
      </c>
      <c r="F53" s="154"/>
      <c r="G53" s="154"/>
      <c r="H53" s="154"/>
      <c r="I53" s="174" t="s">
        <v>112</v>
      </c>
      <c r="J53" s="175"/>
      <c r="K53" s="175"/>
      <c r="L53" s="175"/>
      <c r="M53" s="175"/>
      <c r="N53" s="176"/>
    </row>
    <row r="54" spans="1:14" x14ac:dyDescent="0.25">
      <c r="A54" s="158" t="s">
        <v>4</v>
      </c>
      <c r="B54" s="158"/>
      <c r="C54" s="158"/>
      <c r="D54" s="158"/>
      <c r="E54" s="154" t="s">
        <v>107</v>
      </c>
      <c r="F54" s="154"/>
      <c r="G54" s="154"/>
      <c r="H54" s="154"/>
      <c r="I54" s="177"/>
      <c r="J54" s="178"/>
      <c r="K54" s="178"/>
      <c r="L54" s="178"/>
      <c r="M54" s="178"/>
      <c r="N54" s="179"/>
    </row>
    <row r="55" spans="1:14" x14ac:dyDescent="0.25">
      <c r="A55" s="158" t="s">
        <v>5</v>
      </c>
      <c r="B55" s="158"/>
      <c r="C55" s="158"/>
      <c r="D55" s="158"/>
      <c r="E55" s="186">
        <v>39457</v>
      </c>
      <c r="F55" s="186"/>
      <c r="G55" s="186"/>
      <c r="H55" s="186"/>
      <c r="I55" s="180"/>
      <c r="J55" s="181"/>
      <c r="K55" s="181"/>
      <c r="L55" s="181"/>
      <c r="M55" s="181"/>
      <c r="N55" s="182"/>
    </row>
    <row r="56" spans="1:14" x14ac:dyDescent="0.25">
      <c r="A56" s="158" t="s">
        <v>6</v>
      </c>
      <c r="B56" s="158"/>
      <c r="C56" s="158"/>
      <c r="D56" s="158"/>
      <c r="E56" s="169" t="s">
        <v>150</v>
      </c>
      <c r="F56" s="169"/>
      <c r="G56" s="169"/>
      <c r="H56" s="169"/>
      <c r="I56" s="183"/>
      <c r="J56" s="184"/>
      <c r="K56" s="184"/>
      <c r="L56" s="184"/>
      <c r="M56" s="184"/>
      <c r="N56" s="185"/>
    </row>
    <row r="57" spans="1:14" x14ac:dyDescent="0.25">
      <c r="A57" s="154" t="s">
        <v>7</v>
      </c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</row>
    <row r="58" spans="1:14" x14ac:dyDescent="0.25">
      <c r="A58" s="172" t="s">
        <v>93</v>
      </c>
      <c r="B58" s="169" t="s">
        <v>94</v>
      </c>
      <c r="C58" s="169"/>
      <c r="D58" s="169" t="s">
        <v>95</v>
      </c>
      <c r="E58" s="169"/>
      <c r="F58" s="172" t="s">
        <v>33</v>
      </c>
      <c r="G58" s="172"/>
      <c r="H58" s="172"/>
      <c r="I58" s="173" t="s">
        <v>96</v>
      </c>
      <c r="J58" s="173"/>
      <c r="K58" s="173"/>
      <c r="L58" s="58"/>
      <c r="M58" s="96"/>
      <c r="N58" s="59" t="s">
        <v>10</v>
      </c>
    </row>
    <row r="59" spans="1:14" ht="33.75" x14ac:dyDescent="0.25">
      <c r="A59" s="172"/>
      <c r="B59" s="169"/>
      <c r="C59" s="169"/>
      <c r="D59" s="60" t="s">
        <v>31</v>
      </c>
      <c r="E59" s="60" t="s">
        <v>32</v>
      </c>
      <c r="F59" s="61" t="s">
        <v>31</v>
      </c>
      <c r="G59" s="61" t="s">
        <v>32</v>
      </c>
      <c r="H59" s="60" t="s">
        <v>97</v>
      </c>
      <c r="I59" s="61" t="s">
        <v>31</v>
      </c>
      <c r="J59" s="61" t="s">
        <v>32</v>
      </c>
      <c r="K59" s="60" t="s">
        <v>34</v>
      </c>
      <c r="L59" s="60" t="s">
        <v>96</v>
      </c>
      <c r="M59" s="97" t="s">
        <v>98</v>
      </c>
      <c r="N59" s="62" t="s">
        <v>12</v>
      </c>
    </row>
    <row r="60" spans="1:14" x14ac:dyDescent="0.25">
      <c r="A60" s="63"/>
      <c r="B60" s="64"/>
      <c r="C60" s="64"/>
      <c r="D60" s="60"/>
      <c r="E60" s="60"/>
      <c r="F60" s="61"/>
      <c r="G60" s="61"/>
      <c r="H60" s="60">
        <v>50</v>
      </c>
      <c r="I60" s="61"/>
      <c r="J60" s="61"/>
      <c r="K60" s="65">
        <v>100</v>
      </c>
      <c r="L60" s="66">
        <v>0.5</v>
      </c>
      <c r="M60" s="98">
        <v>1</v>
      </c>
      <c r="N60" s="62"/>
    </row>
    <row r="61" spans="1:14" ht="15.75" x14ac:dyDescent="0.25">
      <c r="A61" s="169">
        <v>301</v>
      </c>
      <c r="B61" s="165" t="s">
        <v>8</v>
      </c>
      <c r="C61" s="64" t="s">
        <v>40</v>
      </c>
      <c r="D61" s="67">
        <v>20</v>
      </c>
      <c r="E61" s="68">
        <v>11</v>
      </c>
      <c r="F61" s="67">
        <v>30</v>
      </c>
      <c r="G61" s="107">
        <v>15</v>
      </c>
      <c r="H61" s="67">
        <f>SUM(E61,G61)</f>
        <v>26</v>
      </c>
      <c r="I61" s="67">
        <v>80</v>
      </c>
      <c r="J61" s="69">
        <v>44</v>
      </c>
      <c r="K61" s="70">
        <f>SUM(J61,J62)</f>
        <v>59</v>
      </c>
      <c r="L61" s="70">
        <f>K61/2</f>
        <v>29.5</v>
      </c>
      <c r="M61" s="99">
        <f>(H61+L61)</f>
        <v>55.5</v>
      </c>
      <c r="N61" s="40" t="str">
        <f t="shared" ref="N61" si="18">IF(M61&gt;=91,"A1",IF(M61&gt;=81,"A2",IF(M61&gt;=71,"B1",IF(M61&gt;=61,"B2",IF(M61&gt;=51,"C1",IF(M61&gt;=41,"C2",IF(M61&gt;=33,"D","E")))))))</f>
        <v>C1</v>
      </c>
    </row>
    <row r="62" spans="1:14" x14ac:dyDescent="0.25">
      <c r="A62" s="169"/>
      <c r="B62" s="165"/>
      <c r="C62" s="64" t="s">
        <v>41</v>
      </c>
      <c r="D62" s="67"/>
      <c r="E62" s="67"/>
      <c r="F62" s="67"/>
      <c r="G62" s="88"/>
      <c r="H62" s="67"/>
      <c r="I62" s="67">
        <v>20</v>
      </c>
      <c r="J62" s="69">
        <v>15</v>
      </c>
      <c r="K62" s="70"/>
      <c r="L62" s="70"/>
      <c r="M62" s="99"/>
      <c r="N62" s="75"/>
    </row>
    <row r="63" spans="1:14" ht="15.75" x14ac:dyDescent="0.25">
      <c r="A63" s="163" t="s">
        <v>45</v>
      </c>
      <c r="B63" s="165" t="s">
        <v>42</v>
      </c>
      <c r="C63" s="64" t="s">
        <v>40</v>
      </c>
      <c r="D63" s="67">
        <v>20</v>
      </c>
      <c r="E63" s="72">
        <v>11</v>
      </c>
      <c r="F63" s="67">
        <v>30</v>
      </c>
      <c r="G63" s="107">
        <v>9.75</v>
      </c>
      <c r="H63" s="67">
        <f t="shared" ref="H63" si="19">SUM(E63,G63)</f>
        <v>20.75</v>
      </c>
      <c r="I63" s="67">
        <v>80</v>
      </c>
      <c r="J63" s="106">
        <v>24</v>
      </c>
      <c r="K63" s="70">
        <f t="shared" ref="K63" si="20">SUM(J63,J64)</f>
        <v>39</v>
      </c>
      <c r="L63" s="70">
        <f t="shared" ref="L63" si="21">K63/2</f>
        <v>19.5</v>
      </c>
      <c r="M63" s="99">
        <f t="shared" ref="M63" si="22">(H63+L63)</f>
        <v>40.25</v>
      </c>
      <c r="N63" s="40" t="str">
        <f t="shared" ref="N63" si="23">IF(M63&gt;=91,"A1",IF(M63&gt;=81,"A2",IF(M63&gt;=71,"B1",IF(M63&gt;=61,"B2",IF(M63&gt;=51,"C1",IF(M63&gt;=41,"C2",IF(M63&gt;=33,"D","E")))))))</f>
        <v>D</v>
      </c>
    </row>
    <row r="64" spans="1:14" x14ac:dyDescent="0.25">
      <c r="A64" s="163"/>
      <c r="B64" s="165"/>
      <c r="C64" s="64" t="s">
        <v>41</v>
      </c>
      <c r="D64" s="67"/>
      <c r="E64" s="67"/>
      <c r="F64" s="67"/>
      <c r="G64" s="88"/>
      <c r="H64" s="67"/>
      <c r="I64" s="67">
        <v>20</v>
      </c>
      <c r="J64" s="69">
        <v>15</v>
      </c>
      <c r="K64" s="70"/>
      <c r="L64" s="70"/>
      <c r="M64" s="99"/>
      <c r="N64" s="75"/>
    </row>
    <row r="65" spans="1:15" ht="15.75" customHeight="1" x14ac:dyDescent="0.25">
      <c r="A65" s="163" t="s">
        <v>46</v>
      </c>
      <c r="B65" s="170" t="s">
        <v>43</v>
      </c>
      <c r="C65" s="64" t="s">
        <v>40</v>
      </c>
      <c r="D65" s="67">
        <v>20</v>
      </c>
      <c r="E65" s="72">
        <v>11</v>
      </c>
      <c r="F65" s="67">
        <v>30</v>
      </c>
      <c r="G65" s="107">
        <v>4.0999999999999996</v>
      </c>
      <c r="H65" s="67">
        <f t="shared" ref="H65" si="24">SUM(E65,G65)</f>
        <v>15.1</v>
      </c>
      <c r="I65" s="67">
        <v>80</v>
      </c>
      <c r="J65" s="69">
        <v>36</v>
      </c>
      <c r="K65" s="70">
        <f t="shared" ref="K65" si="25">SUM(J65,J66)</f>
        <v>51</v>
      </c>
      <c r="L65" s="70">
        <f t="shared" ref="L65" si="26">K65/2</f>
        <v>25.5</v>
      </c>
      <c r="M65" s="99">
        <f t="shared" ref="M65" si="27">(H65+L65)</f>
        <v>40.6</v>
      </c>
      <c r="N65" s="40" t="str">
        <f t="shared" ref="N65" si="28">IF(M65&gt;=91,"A1",IF(M65&gt;=81,"A2",IF(M65&gt;=71,"B1",IF(M65&gt;=61,"B2",IF(M65&gt;=51,"C1",IF(M65&gt;=41,"C2",IF(M65&gt;=33,"D","E")))))))</f>
        <v>D</v>
      </c>
    </row>
    <row r="66" spans="1:15" x14ac:dyDescent="0.25">
      <c r="A66" s="163"/>
      <c r="B66" s="171"/>
      <c r="C66" s="64" t="s">
        <v>41</v>
      </c>
      <c r="D66" s="67"/>
      <c r="E66" s="67"/>
      <c r="F66" s="67"/>
      <c r="G66" s="88"/>
      <c r="H66" s="67"/>
      <c r="I66" s="67">
        <v>20</v>
      </c>
      <c r="J66" s="69">
        <v>15</v>
      </c>
      <c r="K66" s="70"/>
      <c r="L66" s="70"/>
      <c r="M66" s="99"/>
      <c r="N66" s="75"/>
    </row>
    <row r="67" spans="1:15" ht="15.75" x14ac:dyDescent="0.25">
      <c r="A67" s="163" t="s">
        <v>79</v>
      </c>
      <c r="B67" s="164" t="s">
        <v>44</v>
      </c>
      <c r="C67" s="64" t="s">
        <v>40</v>
      </c>
      <c r="D67" s="67">
        <v>20</v>
      </c>
      <c r="E67" s="89">
        <v>8</v>
      </c>
      <c r="F67" s="67">
        <v>30</v>
      </c>
      <c r="G67" s="107">
        <v>3</v>
      </c>
      <c r="H67" s="67">
        <f t="shared" ref="H67" si="29">SUM(E67,G67)</f>
        <v>11</v>
      </c>
      <c r="I67" s="67">
        <v>80</v>
      </c>
      <c r="J67" s="106">
        <v>18.5</v>
      </c>
      <c r="K67" s="70">
        <f t="shared" ref="K67" si="30">SUM(J67,J68)</f>
        <v>32.5</v>
      </c>
      <c r="L67" s="70">
        <f t="shared" ref="L67" si="31">K67/2</f>
        <v>16.25</v>
      </c>
      <c r="M67" s="99">
        <f t="shared" ref="M67" si="32">(H67+L67)</f>
        <v>27.25</v>
      </c>
      <c r="N67" s="40" t="str">
        <f t="shared" ref="N67" si="33">IF(M67&gt;=91,"A1",IF(M67&gt;=81,"A2",IF(M67&gt;=71,"B1",IF(M67&gt;=61,"B2",IF(M67&gt;=51,"C1",IF(M67&gt;=41,"C2",IF(M67&gt;=33,"D","E")))))))</f>
        <v>E</v>
      </c>
    </row>
    <row r="68" spans="1:15" x14ac:dyDescent="0.25">
      <c r="A68" s="163"/>
      <c r="B68" s="164"/>
      <c r="C68" s="64" t="s">
        <v>41</v>
      </c>
      <c r="D68" s="67"/>
      <c r="E68" s="67"/>
      <c r="F68" s="67"/>
      <c r="G68" s="88"/>
      <c r="H68" s="67"/>
      <c r="I68" s="67">
        <v>20</v>
      </c>
      <c r="J68" s="69">
        <v>14</v>
      </c>
      <c r="K68" s="70"/>
      <c r="L68" s="70"/>
      <c r="M68" s="99"/>
      <c r="N68" s="75"/>
    </row>
    <row r="69" spans="1:15" ht="15.75" x14ac:dyDescent="0.25">
      <c r="A69" s="163" t="s">
        <v>36</v>
      </c>
      <c r="B69" s="165" t="s">
        <v>35</v>
      </c>
      <c r="C69" s="64" t="s">
        <v>40</v>
      </c>
      <c r="D69" s="67">
        <v>20</v>
      </c>
      <c r="E69" s="72">
        <v>5.5</v>
      </c>
      <c r="F69" s="67">
        <v>30</v>
      </c>
      <c r="G69" s="107">
        <v>2.4</v>
      </c>
      <c r="H69" s="67">
        <f t="shared" ref="H69" si="34">SUM(E69,G69)</f>
        <v>7.9</v>
      </c>
      <c r="I69" s="67">
        <v>70</v>
      </c>
      <c r="J69" s="69">
        <v>30.5</v>
      </c>
      <c r="K69" s="70">
        <f>SUM(J69,J70)</f>
        <v>59.5</v>
      </c>
      <c r="L69" s="70">
        <f t="shared" ref="L69" si="35">K69/2</f>
        <v>29.75</v>
      </c>
      <c r="M69" s="99">
        <f t="shared" ref="M69" si="36">(H69+L69)</f>
        <v>37.65</v>
      </c>
      <c r="N69" s="40" t="str">
        <f t="shared" ref="N69" si="37">IF(M69&gt;=91,"A1",IF(M69&gt;=81,"A2",IF(M69&gt;=71,"B1",IF(M69&gt;=61,"B2",IF(M69&gt;=51,"C1",IF(M69&gt;=41,"C2",IF(M69&gt;=33,"D","E")))))))</f>
        <v>D</v>
      </c>
    </row>
    <row r="70" spans="1:15" x14ac:dyDescent="0.25">
      <c r="A70" s="163"/>
      <c r="B70" s="165"/>
      <c r="C70" s="64" t="s">
        <v>41</v>
      </c>
      <c r="D70" s="67"/>
      <c r="E70" s="67"/>
      <c r="F70" s="67"/>
      <c r="G70" s="67"/>
      <c r="H70" s="67"/>
      <c r="I70" s="67">
        <v>30</v>
      </c>
      <c r="J70" s="69">
        <v>29</v>
      </c>
      <c r="K70" s="70"/>
      <c r="L70" s="70"/>
      <c r="M70" s="99"/>
      <c r="N70" s="75"/>
    </row>
    <row r="71" spans="1:15" x14ac:dyDescent="0.25">
      <c r="A71" s="73" t="s">
        <v>80</v>
      </c>
      <c r="B71" s="74" t="s">
        <v>99</v>
      </c>
      <c r="C71" s="64"/>
      <c r="D71" s="67">
        <v>40</v>
      </c>
      <c r="E71" s="67">
        <v>8</v>
      </c>
      <c r="F71" s="67"/>
      <c r="G71" s="67"/>
      <c r="H71" s="67"/>
      <c r="I71" s="67">
        <v>60</v>
      </c>
      <c r="J71" s="69">
        <v>16.5</v>
      </c>
      <c r="K71" s="70"/>
      <c r="L71" s="70"/>
      <c r="M71" s="99"/>
      <c r="N71" s="75"/>
    </row>
    <row r="72" spans="1:15" x14ac:dyDescent="0.25">
      <c r="A72" s="73"/>
      <c r="B72" s="74"/>
      <c r="C72" s="64"/>
      <c r="D72" s="67"/>
      <c r="E72" s="67"/>
      <c r="F72" s="67"/>
      <c r="G72" s="67"/>
      <c r="H72" s="67"/>
      <c r="I72" s="67"/>
      <c r="J72" s="69"/>
      <c r="K72" s="70"/>
      <c r="L72" s="70"/>
      <c r="M72" s="99"/>
      <c r="N72" s="71"/>
    </row>
    <row r="73" spans="1:15" x14ac:dyDescent="0.25">
      <c r="A73" s="143" t="s">
        <v>30</v>
      </c>
      <c r="B73" s="143"/>
      <c r="C73" s="56">
        <f>(M61+M63+M65+M67+M69)</f>
        <v>201.25</v>
      </c>
      <c r="D73" s="166" t="s">
        <v>108</v>
      </c>
      <c r="E73" s="167"/>
      <c r="F73" s="168"/>
      <c r="G73" s="174">
        <f>(C73/500)*100</f>
        <v>40.25</v>
      </c>
      <c r="H73" s="176"/>
      <c r="I73" s="67"/>
      <c r="J73" s="69"/>
      <c r="K73" s="2"/>
      <c r="L73" s="2"/>
      <c r="M73" s="100"/>
      <c r="N73" s="75"/>
    </row>
    <row r="74" spans="1:15" x14ac:dyDescent="0.25">
      <c r="A74" s="76"/>
      <c r="B74" s="76"/>
      <c r="C74" s="56"/>
      <c r="D74" s="77"/>
      <c r="E74" s="77"/>
      <c r="F74" s="77"/>
      <c r="G74" s="56"/>
      <c r="H74" s="56"/>
      <c r="I74" s="67"/>
      <c r="J74" s="69"/>
      <c r="K74" s="2"/>
      <c r="L74" s="2"/>
      <c r="M74" s="100"/>
      <c r="N74" s="75"/>
    </row>
    <row r="75" spans="1:15" x14ac:dyDescent="0.25">
      <c r="A75" s="76"/>
      <c r="B75" s="76"/>
      <c r="C75" s="56"/>
      <c r="D75" s="77"/>
      <c r="E75" s="77"/>
      <c r="F75" s="77"/>
      <c r="G75" s="56"/>
      <c r="H75" s="56"/>
      <c r="I75" s="67"/>
      <c r="J75" s="67"/>
      <c r="K75" s="78"/>
      <c r="L75" s="78"/>
      <c r="M75" s="101"/>
      <c r="N75" s="67"/>
    </row>
    <row r="76" spans="1:15" x14ac:dyDescent="0.25">
      <c r="A76" s="162" t="s">
        <v>37</v>
      </c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t="s">
        <v>113</v>
      </c>
    </row>
    <row r="77" spans="1:15" x14ac:dyDescent="0.25">
      <c r="A77" s="154" t="s">
        <v>38</v>
      </c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</row>
    <row r="78" spans="1:15" x14ac:dyDescent="0.25">
      <c r="A78" s="154" t="s">
        <v>9</v>
      </c>
      <c r="B78" s="154"/>
      <c r="C78" s="154"/>
      <c r="D78" s="154"/>
      <c r="E78" s="154"/>
      <c r="F78" s="154"/>
      <c r="G78" s="154" t="s">
        <v>10</v>
      </c>
      <c r="H78" s="154"/>
      <c r="I78" s="154"/>
      <c r="J78" s="154"/>
      <c r="K78" s="154"/>
      <c r="L78" s="154"/>
      <c r="M78" s="154"/>
      <c r="N78" s="154"/>
    </row>
    <row r="79" spans="1:15" x14ac:dyDescent="0.25">
      <c r="A79" s="143" t="s">
        <v>39</v>
      </c>
      <c r="B79" s="143"/>
      <c r="C79" s="143"/>
      <c r="D79" s="143"/>
      <c r="E79" s="143"/>
      <c r="F79" s="143"/>
      <c r="G79" s="159" t="s">
        <v>27</v>
      </c>
      <c r="H79" s="159"/>
      <c r="I79" s="159"/>
      <c r="J79" s="159"/>
      <c r="K79" s="159"/>
      <c r="L79" s="159"/>
      <c r="M79" s="159"/>
      <c r="N79" s="159"/>
    </row>
    <row r="80" spans="1:15" x14ac:dyDescent="0.25">
      <c r="A80" s="158" t="s">
        <v>13</v>
      </c>
      <c r="B80" s="158"/>
      <c r="C80" s="158"/>
      <c r="D80" s="158"/>
      <c r="E80" s="158"/>
      <c r="F80" s="158"/>
      <c r="G80" s="159" t="s">
        <v>26</v>
      </c>
      <c r="H80" s="159"/>
      <c r="I80" s="159"/>
      <c r="J80" s="159"/>
      <c r="K80" s="159"/>
      <c r="L80" s="159"/>
      <c r="M80" s="159"/>
      <c r="N80" s="159"/>
    </row>
    <row r="81" spans="1:14" x14ac:dyDescent="0.25">
      <c r="A81" s="158" t="s">
        <v>14</v>
      </c>
      <c r="B81" s="158"/>
      <c r="C81" s="158"/>
      <c r="D81" s="158"/>
      <c r="E81" s="158"/>
      <c r="F81" s="158"/>
      <c r="G81" s="159" t="s">
        <v>27</v>
      </c>
      <c r="H81" s="159"/>
      <c r="I81" s="159"/>
      <c r="J81" s="159"/>
      <c r="K81" s="159"/>
      <c r="L81" s="159"/>
      <c r="M81" s="159"/>
      <c r="N81" s="159"/>
    </row>
    <row r="82" spans="1:14" x14ac:dyDescent="0.25">
      <c r="A82" s="143" t="s">
        <v>100</v>
      </c>
      <c r="B82" s="143"/>
      <c r="C82" s="144" t="s">
        <v>151</v>
      </c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</row>
    <row r="83" spans="1:14" x14ac:dyDescent="0.25">
      <c r="A83" s="145" t="s">
        <v>109</v>
      </c>
      <c r="B83" s="146"/>
      <c r="C83" s="146"/>
      <c r="D83" s="146"/>
      <c r="E83" s="147"/>
      <c r="F83" s="144"/>
      <c r="G83" s="144"/>
      <c r="H83" s="144"/>
      <c r="I83" s="154" t="s">
        <v>101</v>
      </c>
      <c r="J83" s="154"/>
      <c r="K83" s="154"/>
      <c r="L83" s="154"/>
      <c r="M83" s="154"/>
      <c r="N83" s="154"/>
    </row>
    <row r="84" spans="1:14" x14ac:dyDescent="0.25">
      <c r="A84" s="148"/>
      <c r="B84" s="149"/>
      <c r="C84" s="149"/>
      <c r="D84" s="149"/>
      <c r="E84" s="150"/>
      <c r="F84" s="144"/>
      <c r="G84" s="144"/>
      <c r="H84" s="144"/>
      <c r="I84" s="154"/>
      <c r="J84" s="154"/>
      <c r="K84" s="154"/>
      <c r="L84" s="154"/>
      <c r="M84" s="154"/>
      <c r="N84" s="154"/>
    </row>
    <row r="85" spans="1:14" x14ac:dyDescent="0.25">
      <c r="A85" s="148"/>
      <c r="B85" s="149"/>
      <c r="C85" s="149"/>
      <c r="D85" s="149"/>
      <c r="E85" s="150"/>
      <c r="F85" s="144"/>
      <c r="G85" s="144"/>
      <c r="H85" s="144"/>
      <c r="I85" s="154"/>
      <c r="J85" s="154"/>
      <c r="K85" s="154"/>
      <c r="L85" s="154"/>
      <c r="M85" s="154"/>
      <c r="N85" s="154"/>
    </row>
    <row r="86" spans="1:14" x14ac:dyDescent="0.25">
      <c r="A86" s="151"/>
      <c r="B86" s="152"/>
      <c r="C86" s="152"/>
      <c r="D86" s="152"/>
      <c r="E86" s="153"/>
      <c r="F86" s="144"/>
      <c r="G86" s="144"/>
      <c r="H86" s="144"/>
      <c r="I86" s="154"/>
      <c r="J86" s="154"/>
      <c r="K86" s="154"/>
      <c r="L86" s="154"/>
      <c r="M86" s="154"/>
      <c r="N86" s="154"/>
    </row>
    <row r="87" spans="1:14" x14ac:dyDescent="0.25">
      <c r="A87" s="155" t="s">
        <v>24</v>
      </c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7"/>
    </row>
    <row r="88" spans="1:14" x14ac:dyDescent="0.25">
      <c r="A88" s="54"/>
      <c r="B88" s="79" t="s">
        <v>102</v>
      </c>
      <c r="C88" s="79"/>
      <c r="D88" s="141" t="s">
        <v>10</v>
      </c>
      <c r="E88" s="141"/>
      <c r="F88" s="80"/>
      <c r="G88" s="80"/>
      <c r="H88" s="90" t="s">
        <v>10</v>
      </c>
      <c r="I88" s="92" t="s">
        <v>25</v>
      </c>
      <c r="J88" s="93"/>
      <c r="K88" s="92" t="s">
        <v>10</v>
      </c>
      <c r="L88" s="81"/>
      <c r="M88" s="102"/>
      <c r="N88" s="82"/>
    </row>
    <row r="89" spans="1:14" x14ac:dyDescent="0.25">
      <c r="A89" s="54"/>
      <c r="B89" s="83" t="s">
        <v>16</v>
      </c>
      <c r="C89" s="83"/>
      <c r="D89" s="134" t="s">
        <v>103</v>
      </c>
      <c r="E89" s="134"/>
      <c r="F89" s="80"/>
      <c r="G89" s="80"/>
      <c r="H89" s="91" t="s">
        <v>20</v>
      </c>
      <c r="I89" s="142">
        <v>3</v>
      </c>
      <c r="J89" s="142"/>
      <c r="K89" s="94" t="s">
        <v>26</v>
      </c>
      <c r="L89" s="95"/>
      <c r="M89" s="103"/>
      <c r="N89" s="82"/>
    </row>
    <row r="90" spans="1:14" x14ac:dyDescent="0.25">
      <c r="A90" s="54"/>
      <c r="B90" s="83" t="s">
        <v>17</v>
      </c>
      <c r="C90" s="83"/>
      <c r="D90" s="134" t="s">
        <v>104</v>
      </c>
      <c r="E90" s="134"/>
      <c r="F90" s="80"/>
      <c r="G90" s="80"/>
      <c r="H90" s="91" t="s">
        <v>21</v>
      </c>
      <c r="I90" s="142">
        <v>2</v>
      </c>
      <c r="J90" s="142"/>
      <c r="K90" s="94" t="s">
        <v>27</v>
      </c>
      <c r="L90" s="95"/>
      <c r="M90" s="103"/>
      <c r="N90" s="82"/>
    </row>
    <row r="91" spans="1:14" x14ac:dyDescent="0.25">
      <c r="A91" s="54"/>
      <c r="B91" s="83" t="s">
        <v>18</v>
      </c>
      <c r="C91" s="83"/>
      <c r="D91" s="134" t="s">
        <v>105</v>
      </c>
      <c r="E91" s="134"/>
      <c r="F91" s="80"/>
      <c r="G91" s="80"/>
      <c r="H91" s="91" t="s">
        <v>22</v>
      </c>
      <c r="I91" s="142">
        <v>1</v>
      </c>
      <c r="J91" s="142"/>
      <c r="K91" s="94" t="s">
        <v>28</v>
      </c>
      <c r="L91" s="95"/>
      <c r="M91" s="103"/>
      <c r="N91" s="82"/>
    </row>
    <row r="92" spans="1:14" x14ac:dyDescent="0.25">
      <c r="A92" s="54"/>
      <c r="B92" s="83" t="s">
        <v>19</v>
      </c>
      <c r="C92" s="83"/>
      <c r="D92" s="134" t="s">
        <v>106</v>
      </c>
      <c r="E92" s="134"/>
      <c r="F92" s="80"/>
      <c r="G92" s="80"/>
      <c r="H92" s="80" t="s">
        <v>23</v>
      </c>
      <c r="I92" s="85"/>
      <c r="J92" s="85"/>
      <c r="K92" s="85"/>
      <c r="L92" s="85"/>
      <c r="M92" s="104"/>
      <c r="N92" s="86"/>
    </row>
    <row r="95" spans="1:14" ht="15.75" x14ac:dyDescent="0.25">
      <c r="A95" s="56"/>
      <c r="B95" s="187" t="s">
        <v>0</v>
      </c>
      <c r="C95" s="187"/>
      <c r="D95" s="187"/>
      <c r="E95" s="187"/>
      <c r="F95" s="187"/>
      <c r="G95" s="187"/>
      <c r="H95" s="187"/>
      <c r="I95" s="187" t="s">
        <v>1</v>
      </c>
      <c r="J95" s="187"/>
      <c r="K95" s="187"/>
      <c r="L95" s="187"/>
      <c r="M95" s="187"/>
      <c r="N95" s="187"/>
    </row>
    <row r="96" spans="1:14" ht="21" x14ac:dyDescent="0.35">
      <c r="A96" s="188" t="s">
        <v>90</v>
      </c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</row>
    <row r="97" spans="1:14" x14ac:dyDescent="0.25">
      <c r="A97" s="189" t="s">
        <v>91</v>
      </c>
      <c r="B97" s="189"/>
      <c r="C97" s="189"/>
      <c r="D97" s="189"/>
      <c r="E97" s="189"/>
      <c r="F97" s="190" t="s">
        <v>11</v>
      </c>
      <c r="G97" s="190"/>
      <c r="H97" s="190"/>
      <c r="I97" s="190"/>
      <c r="J97" s="1" t="s">
        <v>81</v>
      </c>
      <c r="K97" s="191" t="s">
        <v>2</v>
      </c>
      <c r="L97" s="192"/>
      <c r="M97" s="192"/>
      <c r="N97" s="193"/>
    </row>
    <row r="98" spans="1:14" x14ac:dyDescent="0.25">
      <c r="A98" s="154" t="s">
        <v>48</v>
      </c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</row>
    <row r="99" spans="1:14" x14ac:dyDescent="0.25">
      <c r="A99" s="143" t="s">
        <v>92</v>
      </c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</row>
    <row r="100" spans="1:14" x14ac:dyDescent="0.25">
      <c r="A100" s="158" t="s">
        <v>3</v>
      </c>
      <c r="B100" s="158"/>
      <c r="C100" s="158"/>
      <c r="D100" s="158"/>
      <c r="E100" s="154" t="s">
        <v>62</v>
      </c>
      <c r="F100" s="154"/>
      <c r="G100" s="154"/>
      <c r="H100" s="154"/>
      <c r="I100" s="194" t="s">
        <v>114</v>
      </c>
      <c r="J100" s="195"/>
      <c r="K100" s="195"/>
      <c r="L100" s="195"/>
      <c r="M100" s="195"/>
      <c r="N100" s="196"/>
    </row>
    <row r="101" spans="1:14" x14ac:dyDescent="0.25">
      <c r="A101" s="158" t="s">
        <v>4</v>
      </c>
      <c r="B101" s="158"/>
      <c r="C101" s="158"/>
      <c r="D101" s="158"/>
      <c r="E101" s="154" t="s">
        <v>107</v>
      </c>
      <c r="F101" s="154"/>
      <c r="G101" s="154"/>
      <c r="H101" s="154"/>
      <c r="I101" s="177"/>
      <c r="J101" s="178"/>
      <c r="K101" s="178"/>
      <c r="L101" s="178"/>
      <c r="M101" s="178"/>
      <c r="N101" s="179"/>
    </row>
    <row r="102" spans="1:14" x14ac:dyDescent="0.25">
      <c r="A102" s="158" t="s">
        <v>5</v>
      </c>
      <c r="B102" s="158"/>
      <c r="C102" s="158"/>
      <c r="D102" s="158"/>
      <c r="E102" s="186" t="s">
        <v>160</v>
      </c>
      <c r="F102" s="186"/>
      <c r="G102" s="186"/>
      <c r="H102" s="186"/>
      <c r="I102" s="180"/>
      <c r="J102" s="181"/>
      <c r="K102" s="181"/>
      <c r="L102" s="181"/>
      <c r="M102" s="181"/>
      <c r="N102" s="182"/>
    </row>
    <row r="103" spans="1:14" x14ac:dyDescent="0.25">
      <c r="A103" s="158" t="s">
        <v>6</v>
      </c>
      <c r="B103" s="158"/>
      <c r="C103" s="158"/>
      <c r="D103" s="158"/>
      <c r="E103" s="169" t="s">
        <v>115</v>
      </c>
      <c r="F103" s="169"/>
      <c r="G103" s="169"/>
      <c r="H103" s="169"/>
      <c r="I103" s="183"/>
      <c r="J103" s="184"/>
      <c r="K103" s="184"/>
      <c r="L103" s="184"/>
      <c r="M103" s="184"/>
      <c r="N103" s="185"/>
    </row>
    <row r="104" spans="1:14" x14ac:dyDescent="0.25">
      <c r="A104" s="154" t="s">
        <v>7</v>
      </c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</row>
    <row r="105" spans="1:14" x14ac:dyDescent="0.25">
      <c r="A105" s="172" t="s">
        <v>93</v>
      </c>
      <c r="B105" s="169" t="s">
        <v>94</v>
      </c>
      <c r="C105" s="169"/>
      <c r="D105" s="169" t="s">
        <v>95</v>
      </c>
      <c r="E105" s="169"/>
      <c r="F105" s="172" t="s">
        <v>33</v>
      </c>
      <c r="G105" s="172"/>
      <c r="H105" s="172"/>
      <c r="I105" s="173" t="s">
        <v>96</v>
      </c>
      <c r="J105" s="173"/>
      <c r="K105" s="173"/>
      <c r="L105" s="58"/>
      <c r="M105" s="96"/>
      <c r="N105" s="59" t="s">
        <v>10</v>
      </c>
    </row>
    <row r="106" spans="1:14" ht="33.75" x14ac:dyDescent="0.25">
      <c r="A106" s="172"/>
      <c r="B106" s="169"/>
      <c r="C106" s="169"/>
      <c r="D106" s="60" t="s">
        <v>31</v>
      </c>
      <c r="E106" s="60" t="s">
        <v>32</v>
      </c>
      <c r="F106" s="61" t="s">
        <v>31</v>
      </c>
      <c r="G106" s="61" t="s">
        <v>32</v>
      </c>
      <c r="H106" s="60" t="s">
        <v>97</v>
      </c>
      <c r="I106" s="61" t="s">
        <v>31</v>
      </c>
      <c r="J106" s="61" t="s">
        <v>32</v>
      </c>
      <c r="K106" s="60" t="s">
        <v>34</v>
      </c>
      <c r="L106" s="60" t="s">
        <v>96</v>
      </c>
      <c r="M106" s="97" t="s">
        <v>98</v>
      </c>
      <c r="N106" s="62" t="s">
        <v>12</v>
      </c>
    </row>
    <row r="107" spans="1:14" x14ac:dyDescent="0.25">
      <c r="A107" s="63"/>
      <c r="B107" s="64"/>
      <c r="C107" s="64"/>
      <c r="D107" s="60"/>
      <c r="E107" s="60"/>
      <c r="F107" s="61"/>
      <c r="G107" s="61"/>
      <c r="H107" s="60">
        <v>50</v>
      </c>
      <c r="I107" s="61"/>
      <c r="J107" s="61"/>
      <c r="K107" s="65">
        <v>100</v>
      </c>
      <c r="L107" s="66">
        <v>0.5</v>
      </c>
      <c r="M107" s="98">
        <v>1</v>
      </c>
      <c r="N107" s="62"/>
    </row>
    <row r="108" spans="1:14" ht="15.75" x14ac:dyDescent="0.25">
      <c r="A108" s="169">
        <v>301</v>
      </c>
      <c r="B108" s="165" t="s">
        <v>8</v>
      </c>
      <c r="C108" s="64" t="s">
        <v>40</v>
      </c>
      <c r="D108" s="67">
        <v>20</v>
      </c>
      <c r="E108" s="68">
        <v>10</v>
      </c>
      <c r="F108" s="67">
        <v>30</v>
      </c>
      <c r="G108" s="87">
        <v>20.81</v>
      </c>
      <c r="H108" s="67">
        <f>SUM(E108,G108)</f>
        <v>30.81</v>
      </c>
      <c r="I108" s="67">
        <v>80</v>
      </c>
      <c r="J108" s="69">
        <v>54</v>
      </c>
      <c r="K108" s="70">
        <f>SUM(J108,J109)</f>
        <v>71</v>
      </c>
      <c r="L108" s="70">
        <f>K108/2</f>
        <v>35.5</v>
      </c>
      <c r="M108" s="99">
        <f>(H108+L108)</f>
        <v>66.31</v>
      </c>
      <c r="N108" s="40" t="str">
        <f t="shared" ref="N108" si="38">IF(M108&gt;=91,"A1",IF(M108&gt;=81,"A2",IF(M108&gt;=71,"B1",IF(M108&gt;=61,"B2",IF(M108&gt;=51,"C1",IF(M108&gt;=41,"C2",IF(M108&gt;=33,"D","E")))))))</f>
        <v>B2</v>
      </c>
    </row>
    <row r="109" spans="1:14" x14ac:dyDescent="0.25">
      <c r="A109" s="169"/>
      <c r="B109" s="165"/>
      <c r="C109" s="64" t="s">
        <v>41</v>
      </c>
      <c r="D109" s="67"/>
      <c r="E109" s="67"/>
      <c r="F109" s="67"/>
      <c r="G109" s="88"/>
      <c r="H109" s="67"/>
      <c r="I109" s="67">
        <v>20</v>
      </c>
      <c r="J109" s="69">
        <v>17</v>
      </c>
      <c r="K109" s="70"/>
      <c r="L109" s="70"/>
      <c r="M109" s="99"/>
      <c r="N109" s="71"/>
    </row>
    <row r="110" spans="1:14" ht="15.75" x14ac:dyDescent="0.25">
      <c r="A110" s="163" t="s">
        <v>45</v>
      </c>
      <c r="B110" s="165" t="s">
        <v>42</v>
      </c>
      <c r="C110" s="64" t="s">
        <v>40</v>
      </c>
      <c r="D110" s="67">
        <v>20</v>
      </c>
      <c r="E110" s="72">
        <v>8</v>
      </c>
      <c r="F110" s="67">
        <v>30</v>
      </c>
      <c r="G110" s="87">
        <v>15</v>
      </c>
      <c r="H110" s="67">
        <f t="shared" ref="H110" si="39">SUM(E110,G110)</f>
        <v>23</v>
      </c>
      <c r="I110" s="67">
        <v>80</v>
      </c>
      <c r="J110" s="69">
        <v>27</v>
      </c>
      <c r="K110" s="70">
        <f t="shared" ref="K110" si="40">SUM(J110,J111)</f>
        <v>41</v>
      </c>
      <c r="L110" s="70">
        <f t="shared" ref="L110" si="41">K110/2</f>
        <v>20.5</v>
      </c>
      <c r="M110" s="99">
        <f t="shared" ref="M110" si="42">(H110+L110)</f>
        <v>43.5</v>
      </c>
      <c r="N110" s="40" t="str">
        <f t="shared" ref="N110" si="43">IF(M110&gt;=91,"A1",IF(M110&gt;=81,"A2",IF(M110&gt;=71,"B1",IF(M110&gt;=61,"B2",IF(M110&gt;=51,"C1",IF(M110&gt;=41,"C2",IF(M110&gt;=33,"D","E")))))))</f>
        <v>C2</v>
      </c>
    </row>
    <row r="111" spans="1:14" x14ac:dyDescent="0.25">
      <c r="A111" s="163"/>
      <c r="B111" s="165"/>
      <c r="C111" s="64" t="s">
        <v>41</v>
      </c>
      <c r="D111" s="67"/>
      <c r="E111" s="67"/>
      <c r="F111" s="67"/>
      <c r="G111" s="88"/>
      <c r="H111" s="67"/>
      <c r="I111" s="67">
        <v>20</v>
      </c>
      <c r="J111" s="69">
        <v>14</v>
      </c>
      <c r="K111" s="70"/>
      <c r="L111" s="70"/>
      <c r="M111" s="99"/>
      <c r="N111" s="71"/>
    </row>
    <row r="112" spans="1:14" ht="15.75" customHeight="1" x14ac:dyDescent="0.25">
      <c r="A112" s="163" t="s">
        <v>46</v>
      </c>
      <c r="B112" s="170" t="s">
        <v>43</v>
      </c>
      <c r="C112" s="64" t="s">
        <v>40</v>
      </c>
      <c r="D112" s="67">
        <v>20</v>
      </c>
      <c r="E112" s="72">
        <v>11</v>
      </c>
      <c r="F112" s="67">
        <v>30</v>
      </c>
      <c r="G112" s="87">
        <v>4.0999999999999996</v>
      </c>
      <c r="H112" s="108">
        <f t="shared" ref="H112" si="44">SUM(E112,G112)</f>
        <v>15.1</v>
      </c>
      <c r="I112" s="67">
        <v>80</v>
      </c>
      <c r="J112" s="69">
        <v>38.5</v>
      </c>
      <c r="K112" s="70">
        <f>SUM(J112:J113)</f>
        <v>52.5</v>
      </c>
      <c r="L112" s="70">
        <f t="shared" ref="L112" si="45">K112/2</f>
        <v>26.25</v>
      </c>
      <c r="M112" s="99">
        <f t="shared" ref="M112" si="46">(H112+L112)</f>
        <v>41.35</v>
      </c>
      <c r="N112" s="40" t="str">
        <f t="shared" ref="N112" si="47">IF(M112&gt;=91,"A1",IF(M112&gt;=81,"A2",IF(M112&gt;=71,"B1",IF(M112&gt;=61,"B2",IF(M112&gt;=51,"C1",IF(M112&gt;=41,"C2",IF(M112&gt;=33,"D","E")))))))</f>
        <v>C2</v>
      </c>
    </row>
    <row r="113" spans="1:14" x14ac:dyDescent="0.25">
      <c r="A113" s="163"/>
      <c r="B113" s="171"/>
      <c r="C113" s="64" t="s">
        <v>41</v>
      </c>
      <c r="D113" s="67"/>
      <c r="E113" s="67"/>
      <c r="F113" s="67"/>
      <c r="G113" s="88"/>
      <c r="H113" s="67"/>
      <c r="I113" s="67">
        <v>20</v>
      </c>
      <c r="J113" s="69">
        <v>14</v>
      </c>
      <c r="K113" s="70"/>
      <c r="L113" s="70"/>
      <c r="M113" s="99"/>
      <c r="N113" s="71"/>
    </row>
    <row r="114" spans="1:14" ht="15.75" x14ac:dyDescent="0.25">
      <c r="A114" s="163" t="s">
        <v>79</v>
      </c>
      <c r="B114" s="164" t="s">
        <v>44</v>
      </c>
      <c r="C114" s="64" t="s">
        <v>40</v>
      </c>
      <c r="D114" s="67">
        <v>20</v>
      </c>
      <c r="E114" s="89">
        <v>9</v>
      </c>
      <c r="F114" s="67">
        <v>30</v>
      </c>
      <c r="G114" s="87">
        <v>3.4</v>
      </c>
      <c r="H114" s="67">
        <f t="shared" ref="H114" si="48">SUM(E114,G114)</f>
        <v>12.4</v>
      </c>
      <c r="I114" s="67">
        <v>80</v>
      </c>
      <c r="J114" s="69">
        <v>26.5</v>
      </c>
      <c r="K114" s="70">
        <f t="shared" ref="K114" si="49">SUM(J114,J115)</f>
        <v>40.5</v>
      </c>
      <c r="L114" s="70">
        <f t="shared" ref="L114" si="50">K114/2</f>
        <v>20.25</v>
      </c>
      <c r="M114" s="99">
        <f t="shared" ref="M114" si="51">(H114+L114)</f>
        <v>32.65</v>
      </c>
      <c r="N114" s="40" t="str">
        <f t="shared" ref="N114" si="52">IF(M114&gt;=91,"A1",IF(M114&gt;=81,"A2",IF(M114&gt;=71,"B1",IF(M114&gt;=61,"B2",IF(M114&gt;=51,"C1",IF(M114&gt;=41,"C2",IF(M114&gt;=33,"D","E")))))))</f>
        <v>E</v>
      </c>
    </row>
    <row r="115" spans="1:14" x14ac:dyDescent="0.25">
      <c r="A115" s="163"/>
      <c r="B115" s="164"/>
      <c r="C115" s="64" t="s">
        <v>41</v>
      </c>
      <c r="D115" s="67"/>
      <c r="E115" s="67"/>
      <c r="F115" s="67"/>
      <c r="G115" s="88"/>
      <c r="H115" s="67"/>
      <c r="I115" s="67">
        <v>20</v>
      </c>
      <c r="J115" s="69">
        <v>14</v>
      </c>
      <c r="K115" s="70"/>
      <c r="L115" s="70"/>
      <c r="M115" s="99"/>
      <c r="N115" s="71"/>
    </row>
    <row r="116" spans="1:14" ht="15.75" x14ac:dyDescent="0.25">
      <c r="A116" s="163" t="s">
        <v>36</v>
      </c>
      <c r="B116" s="165" t="s">
        <v>35</v>
      </c>
      <c r="C116" s="64" t="s">
        <v>40</v>
      </c>
      <c r="D116" s="67">
        <v>20</v>
      </c>
      <c r="E116" s="72">
        <v>8</v>
      </c>
      <c r="F116" s="67">
        <v>30</v>
      </c>
      <c r="G116" s="87">
        <v>3.4</v>
      </c>
      <c r="H116" s="67">
        <f t="shared" ref="H116" si="53">SUM(E116,G116)</f>
        <v>11.4</v>
      </c>
      <c r="I116" s="67">
        <v>70</v>
      </c>
      <c r="J116" s="69">
        <v>37</v>
      </c>
      <c r="K116" s="70">
        <f>SUM(J116,J117)</f>
        <v>66</v>
      </c>
      <c r="L116" s="70">
        <f t="shared" ref="L116" si="54">K116/2</f>
        <v>33</v>
      </c>
      <c r="M116" s="99">
        <f t="shared" ref="M116" si="55">(H116+L116)</f>
        <v>44.4</v>
      </c>
      <c r="N116" s="40" t="str">
        <f t="shared" ref="N116" si="56">IF(M116&gt;=91,"A1",IF(M116&gt;=81,"A2",IF(M116&gt;=71,"B1",IF(M116&gt;=61,"B2",IF(M116&gt;=51,"C1",IF(M116&gt;=41,"C2",IF(M116&gt;=33,"D","E")))))))</f>
        <v>C2</v>
      </c>
    </row>
    <row r="117" spans="1:14" x14ac:dyDescent="0.25">
      <c r="A117" s="163"/>
      <c r="B117" s="165"/>
      <c r="C117" s="64" t="s">
        <v>41</v>
      </c>
      <c r="D117" s="67"/>
      <c r="E117" s="67"/>
      <c r="F117" s="67"/>
      <c r="G117" s="67"/>
      <c r="H117" s="67"/>
      <c r="I117" s="67">
        <v>30</v>
      </c>
      <c r="J117" s="69">
        <v>29</v>
      </c>
      <c r="K117" s="70"/>
      <c r="L117" s="70"/>
      <c r="M117" s="99"/>
      <c r="N117" s="71"/>
    </row>
    <row r="118" spans="1:14" x14ac:dyDescent="0.25">
      <c r="A118" s="73" t="s">
        <v>80</v>
      </c>
      <c r="B118" s="74" t="s">
        <v>99</v>
      </c>
      <c r="C118" s="64"/>
      <c r="D118" s="67">
        <v>40</v>
      </c>
      <c r="E118" s="67">
        <v>36</v>
      </c>
      <c r="F118" s="67"/>
      <c r="G118" s="67"/>
      <c r="H118" s="67"/>
      <c r="I118" s="67">
        <v>60</v>
      </c>
      <c r="J118" s="69"/>
      <c r="K118" s="70">
        <v>44</v>
      </c>
      <c r="L118" s="70"/>
      <c r="M118" s="99"/>
      <c r="N118" s="71"/>
    </row>
    <row r="119" spans="1:14" x14ac:dyDescent="0.25">
      <c r="A119" s="73"/>
      <c r="B119" s="74"/>
      <c r="C119" s="64"/>
      <c r="D119" s="67"/>
      <c r="E119" s="67"/>
      <c r="F119" s="67"/>
      <c r="G119" s="67"/>
      <c r="H119" s="67"/>
      <c r="I119" s="67"/>
      <c r="J119" s="69"/>
      <c r="K119" s="70"/>
      <c r="L119" s="70"/>
      <c r="M119" s="99"/>
      <c r="N119" s="71"/>
    </row>
    <row r="120" spans="1:14" x14ac:dyDescent="0.25">
      <c r="A120" s="143" t="s">
        <v>30</v>
      </c>
      <c r="B120" s="143"/>
      <c r="C120" s="56">
        <f>(M108+M110+M112+M114+M116)</f>
        <v>228.21</v>
      </c>
      <c r="D120" s="166" t="s">
        <v>108</v>
      </c>
      <c r="E120" s="167"/>
      <c r="F120" s="168"/>
      <c r="G120" s="174">
        <f>(C120/500)*100</f>
        <v>45.641999999999996</v>
      </c>
      <c r="H120" s="176"/>
      <c r="I120" s="67"/>
      <c r="J120" s="69"/>
      <c r="K120" s="2"/>
      <c r="L120" s="2"/>
      <c r="M120" s="100"/>
      <c r="N120" s="75"/>
    </row>
    <row r="121" spans="1:14" x14ac:dyDescent="0.25">
      <c r="A121" s="76"/>
      <c r="B121" s="76"/>
      <c r="C121" s="56"/>
      <c r="D121" s="77"/>
      <c r="E121" s="77"/>
      <c r="F121" s="77"/>
      <c r="G121" s="56"/>
      <c r="H121" s="56"/>
      <c r="I121" s="67"/>
      <c r="J121" s="69"/>
      <c r="K121" s="2"/>
      <c r="L121" s="2"/>
      <c r="M121" s="100"/>
      <c r="N121" s="75"/>
    </row>
    <row r="122" spans="1:14" x14ac:dyDescent="0.25">
      <c r="A122" s="76"/>
      <c r="B122" s="76"/>
      <c r="C122" s="56"/>
      <c r="D122" s="77"/>
      <c r="E122" s="77"/>
      <c r="F122" s="77"/>
      <c r="G122" s="56"/>
      <c r="H122" s="56"/>
      <c r="I122" s="67"/>
      <c r="J122" s="67"/>
      <c r="K122" s="78"/>
      <c r="L122" s="78"/>
      <c r="M122" s="101"/>
      <c r="N122" s="67"/>
    </row>
    <row r="123" spans="1:14" x14ac:dyDescent="0.25">
      <c r="A123" s="162" t="s">
        <v>37</v>
      </c>
      <c r="B123" s="162"/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</row>
    <row r="124" spans="1:14" x14ac:dyDescent="0.25">
      <c r="A124" s="154" t="s">
        <v>38</v>
      </c>
      <c r="B124" s="154"/>
      <c r="C124" s="154"/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</row>
    <row r="125" spans="1:14" x14ac:dyDescent="0.25">
      <c r="A125" s="154" t="s">
        <v>9</v>
      </c>
      <c r="B125" s="154"/>
      <c r="C125" s="154"/>
      <c r="D125" s="154"/>
      <c r="E125" s="154"/>
      <c r="F125" s="154"/>
      <c r="G125" s="154" t="s">
        <v>10</v>
      </c>
      <c r="H125" s="154"/>
      <c r="I125" s="154"/>
      <c r="J125" s="154"/>
      <c r="K125" s="154"/>
      <c r="L125" s="154"/>
      <c r="M125" s="154"/>
      <c r="N125" s="154"/>
    </row>
    <row r="126" spans="1:14" x14ac:dyDescent="0.25">
      <c r="A126" s="143" t="s">
        <v>39</v>
      </c>
      <c r="B126" s="143"/>
      <c r="C126" s="143"/>
      <c r="D126" s="143"/>
      <c r="E126" s="143"/>
      <c r="F126" s="143"/>
      <c r="G126" s="159" t="s">
        <v>26</v>
      </c>
      <c r="H126" s="159"/>
      <c r="I126" s="159"/>
      <c r="J126" s="159"/>
      <c r="K126" s="159"/>
      <c r="L126" s="159"/>
      <c r="M126" s="159"/>
      <c r="N126" s="159"/>
    </row>
    <row r="127" spans="1:14" x14ac:dyDescent="0.25">
      <c r="A127" s="158" t="s">
        <v>13</v>
      </c>
      <c r="B127" s="158"/>
      <c r="C127" s="158"/>
      <c r="D127" s="158"/>
      <c r="E127" s="158"/>
      <c r="F127" s="158"/>
      <c r="G127" s="159" t="s">
        <v>26</v>
      </c>
      <c r="H127" s="159"/>
      <c r="I127" s="159"/>
      <c r="J127" s="159"/>
      <c r="K127" s="159"/>
      <c r="L127" s="159"/>
      <c r="M127" s="159"/>
      <c r="N127" s="159"/>
    </row>
    <row r="128" spans="1:14" x14ac:dyDescent="0.25">
      <c r="A128" s="158" t="s">
        <v>14</v>
      </c>
      <c r="B128" s="158"/>
      <c r="C128" s="158"/>
      <c r="D128" s="158"/>
      <c r="E128" s="158"/>
      <c r="F128" s="158"/>
      <c r="G128" s="159" t="s">
        <v>26</v>
      </c>
      <c r="H128" s="159"/>
      <c r="I128" s="159"/>
      <c r="J128" s="159"/>
      <c r="K128" s="159"/>
      <c r="L128" s="159"/>
      <c r="M128" s="159"/>
      <c r="N128" s="159"/>
    </row>
    <row r="129" spans="1:14" x14ac:dyDescent="0.25">
      <c r="A129" s="143" t="s">
        <v>100</v>
      </c>
      <c r="B129" s="143"/>
      <c r="C129" s="144" t="s">
        <v>128</v>
      </c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</row>
    <row r="130" spans="1:14" x14ac:dyDescent="0.25">
      <c r="A130" s="143" t="s">
        <v>15</v>
      </c>
      <c r="B130" s="143"/>
      <c r="C130" s="144" t="s">
        <v>129</v>
      </c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</row>
    <row r="131" spans="1:14" x14ac:dyDescent="0.25">
      <c r="A131" s="145" t="s">
        <v>109</v>
      </c>
      <c r="B131" s="146"/>
      <c r="C131" s="146"/>
      <c r="D131" s="146"/>
      <c r="E131" s="147"/>
      <c r="F131" s="144"/>
      <c r="G131" s="144"/>
      <c r="H131" s="144"/>
      <c r="I131" s="154" t="s">
        <v>101</v>
      </c>
      <c r="J131" s="154"/>
      <c r="K131" s="154"/>
      <c r="L131" s="154"/>
      <c r="M131" s="154"/>
      <c r="N131" s="154"/>
    </row>
    <row r="132" spans="1:14" x14ac:dyDescent="0.25">
      <c r="A132" s="148"/>
      <c r="B132" s="149"/>
      <c r="C132" s="149"/>
      <c r="D132" s="149"/>
      <c r="E132" s="150"/>
      <c r="F132" s="144"/>
      <c r="G132" s="144"/>
      <c r="H132" s="144"/>
      <c r="I132" s="154"/>
      <c r="J132" s="154"/>
      <c r="K132" s="154"/>
      <c r="L132" s="154"/>
      <c r="M132" s="154"/>
      <c r="N132" s="154"/>
    </row>
    <row r="133" spans="1:14" x14ac:dyDescent="0.25">
      <c r="A133" s="148"/>
      <c r="B133" s="149"/>
      <c r="C133" s="149"/>
      <c r="D133" s="149"/>
      <c r="E133" s="150"/>
      <c r="F133" s="144"/>
      <c r="G133" s="144"/>
      <c r="H133" s="144"/>
      <c r="I133" s="154"/>
      <c r="J133" s="154"/>
      <c r="K133" s="154"/>
      <c r="L133" s="154"/>
      <c r="M133" s="154"/>
      <c r="N133" s="154"/>
    </row>
    <row r="134" spans="1:14" x14ac:dyDescent="0.25">
      <c r="A134" s="151"/>
      <c r="B134" s="152"/>
      <c r="C134" s="152"/>
      <c r="D134" s="152"/>
      <c r="E134" s="153"/>
      <c r="F134" s="144"/>
      <c r="G134" s="144"/>
      <c r="H134" s="144"/>
      <c r="I134" s="154"/>
      <c r="J134" s="154"/>
      <c r="K134" s="154"/>
      <c r="L134" s="154"/>
      <c r="M134" s="154"/>
      <c r="N134" s="154"/>
    </row>
    <row r="135" spans="1:14" x14ac:dyDescent="0.25">
      <c r="A135" s="155" t="s">
        <v>24</v>
      </c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157"/>
    </row>
    <row r="136" spans="1:14" x14ac:dyDescent="0.25">
      <c r="A136" s="54"/>
      <c r="B136" s="79" t="s">
        <v>102</v>
      </c>
      <c r="C136" s="79"/>
      <c r="D136" s="141" t="s">
        <v>10</v>
      </c>
      <c r="E136" s="141"/>
      <c r="F136" s="80"/>
      <c r="G136" s="80"/>
      <c r="H136" s="90" t="s">
        <v>10</v>
      </c>
      <c r="I136" s="92" t="s">
        <v>25</v>
      </c>
      <c r="J136" s="93"/>
      <c r="K136" s="92" t="s">
        <v>10</v>
      </c>
      <c r="L136" s="81"/>
      <c r="M136" s="102"/>
      <c r="N136" s="82"/>
    </row>
    <row r="137" spans="1:14" x14ac:dyDescent="0.25">
      <c r="A137" s="54"/>
      <c r="B137" s="83" t="s">
        <v>16</v>
      </c>
      <c r="C137" s="83"/>
      <c r="D137" s="134" t="s">
        <v>103</v>
      </c>
      <c r="E137" s="134"/>
      <c r="F137" s="80"/>
      <c r="G137" s="80"/>
      <c r="H137" s="91" t="s">
        <v>20</v>
      </c>
      <c r="I137" s="142">
        <v>3</v>
      </c>
      <c r="J137" s="142"/>
      <c r="K137" s="94" t="s">
        <v>26</v>
      </c>
      <c r="L137" s="95"/>
      <c r="M137" s="103"/>
      <c r="N137" s="82"/>
    </row>
    <row r="138" spans="1:14" x14ac:dyDescent="0.25">
      <c r="A138" s="54"/>
      <c r="B138" s="83" t="s">
        <v>17</v>
      </c>
      <c r="C138" s="83"/>
      <c r="D138" s="134" t="s">
        <v>104</v>
      </c>
      <c r="E138" s="134"/>
      <c r="F138" s="80"/>
      <c r="G138" s="80"/>
      <c r="H138" s="91" t="s">
        <v>21</v>
      </c>
      <c r="I138" s="142">
        <v>2</v>
      </c>
      <c r="J138" s="142"/>
      <c r="K138" s="94" t="s">
        <v>27</v>
      </c>
      <c r="L138" s="95"/>
      <c r="M138" s="103"/>
      <c r="N138" s="82"/>
    </row>
    <row r="139" spans="1:14" x14ac:dyDescent="0.25">
      <c r="A139" s="54"/>
      <c r="B139" s="83" t="s">
        <v>18</v>
      </c>
      <c r="C139" s="83"/>
      <c r="D139" s="134" t="s">
        <v>105</v>
      </c>
      <c r="E139" s="134"/>
      <c r="F139" s="80"/>
      <c r="G139" s="80"/>
      <c r="H139" s="91" t="s">
        <v>22</v>
      </c>
      <c r="I139" s="142">
        <v>1</v>
      </c>
      <c r="J139" s="142"/>
      <c r="K139" s="94" t="s">
        <v>28</v>
      </c>
      <c r="L139" s="95"/>
      <c r="M139" s="103"/>
      <c r="N139" s="82"/>
    </row>
    <row r="140" spans="1:14" x14ac:dyDescent="0.25">
      <c r="A140" s="54"/>
      <c r="B140" s="83" t="s">
        <v>19</v>
      </c>
      <c r="C140" s="83"/>
      <c r="D140" s="134" t="s">
        <v>106</v>
      </c>
      <c r="E140" s="134"/>
      <c r="F140" s="80"/>
      <c r="G140" s="80"/>
      <c r="H140" s="80" t="s">
        <v>23</v>
      </c>
      <c r="I140" s="85"/>
      <c r="J140" s="85"/>
      <c r="K140" s="85"/>
      <c r="L140" s="85"/>
      <c r="M140" s="104"/>
      <c r="N140" s="86"/>
    </row>
    <row r="143" spans="1:14" ht="15.75" x14ac:dyDescent="0.25">
      <c r="A143" s="56"/>
      <c r="B143" s="187" t="s">
        <v>0</v>
      </c>
      <c r="C143" s="187"/>
      <c r="D143" s="187"/>
      <c r="E143" s="187"/>
      <c r="F143" s="187"/>
      <c r="G143" s="187"/>
      <c r="H143" s="187"/>
      <c r="I143" s="187" t="s">
        <v>1</v>
      </c>
      <c r="J143" s="187"/>
      <c r="K143" s="187"/>
      <c r="L143" s="187"/>
      <c r="M143" s="187"/>
      <c r="N143" s="187"/>
    </row>
    <row r="144" spans="1:14" ht="21" x14ac:dyDescent="0.35">
      <c r="A144" s="188" t="s">
        <v>90</v>
      </c>
      <c r="B144" s="188"/>
      <c r="C144" s="188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</row>
    <row r="145" spans="1:14" x14ac:dyDescent="0.25">
      <c r="A145" s="189" t="s">
        <v>91</v>
      </c>
      <c r="B145" s="189"/>
      <c r="C145" s="189"/>
      <c r="D145" s="189"/>
      <c r="E145" s="189"/>
      <c r="F145" s="190" t="s">
        <v>11</v>
      </c>
      <c r="G145" s="190"/>
      <c r="H145" s="190"/>
      <c r="I145" s="190"/>
      <c r="J145" s="1" t="s">
        <v>81</v>
      </c>
      <c r="K145" s="191" t="s">
        <v>2</v>
      </c>
      <c r="L145" s="192"/>
      <c r="M145" s="192"/>
      <c r="N145" s="193"/>
    </row>
    <row r="146" spans="1:14" x14ac:dyDescent="0.25">
      <c r="A146" s="154" t="s">
        <v>48</v>
      </c>
      <c r="B146" s="154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  <c r="N146" s="154"/>
    </row>
    <row r="147" spans="1:14" x14ac:dyDescent="0.25">
      <c r="A147" s="143" t="s">
        <v>92</v>
      </c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</row>
    <row r="148" spans="1:14" x14ac:dyDescent="0.25">
      <c r="A148" s="158" t="s">
        <v>3</v>
      </c>
      <c r="B148" s="158"/>
      <c r="C148" s="158"/>
      <c r="D148" s="158"/>
      <c r="E148" s="154" t="s">
        <v>117</v>
      </c>
      <c r="F148" s="154"/>
      <c r="G148" s="154"/>
      <c r="H148" s="154"/>
      <c r="I148" s="174" t="s">
        <v>118</v>
      </c>
      <c r="J148" s="175"/>
      <c r="K148" s="175"/>
      <c r="L148" s="175"/>
      <c r="M148" s="175"/>
      <c r="N148" s="176"/>
    </row>
    <row r="149" spans="1:14" x14ac:dyDescent="0.25">
      <c r="A149" s="158" t="s">
        <v>4</v>
      </c>
      <c r="B149" s="158"/>
      <c r="C149" s="158"/>
      <c r="D149" s="158"/>
      <c r="E149" s="154" t="s">
        <v>107</v>
      </c>
      <c r="F149" s="154"/>
      <c r="G149" s="154"/>
      <c r="H149" s="154"/>
      <c r="I149" s="177"/>
      <c r="J149" s="178"/>
      <c r="K149" s="178"/>
      <c r="L149" s="178"/>
      <c r="M149" s="178"/>
      <c r="N149" s="179"/>
    </row>
    <row r="150" spans="1:14" x14ac:dyDescent="0.25">
      <c r="A150" s="158" t="s">
        <v>5</v>
      </c>
      <c r="B150" s="158"/>
      <c r="C150" s="158"/>
      <c r="D150" s="158"/>
      <c r="E150" s="186" t="s">
        <v>161</v>
      </c>
      <c r="F150" s="186"/>
      <c r="G150" s="186"/>
      <c r="H150" s="186"/>
      <c r="I150" s="180"/>
      <c r="J150" s="181"/>
      <c r="K150" s="181"/>
      <c r="L150" s="181"/>
      <c r="M150" s="181"/>
      <c r="N150" s="182"/>
    </row>
    <row r="151" spans="1:14" x14ac:dyDescent="0.25">
      <c r="A151" s="158" t="s">
        <v>6</v>
      </c>
      <c r="B151" s="158"/>
      <c r="C151" s="158"/>
      <c r="D151" s="158"/>
      <c r="E151" s="169" t="s">
        <v>119</v>
      </c>
      <c r="F151" s="169"/>
      <c r="G151" s="169"/>
      <c r="H151" s="169"/>
      <c r="I151" s="183"/>
      <c r="J151" s="184"/>
      <c r="K151" s="184"/>
      <c r="L151" s="184"/>
      <c r="M151" s="184"/>
      <c r="N151" s="185"/>
    </row>
    <row r="152" spans="1:14" x14ac:dyDescent="0.25">
      <c r="A152" s="154" t="s">
        <v>7</v>
      </c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</row>
    <row r="153" spans="1:14" x14ac:dyDescent="0.25">
      <c r="A153" s="172" t="s">
        <v>93</v>
      </c>
      <c r="B153" s="169" t="s">
        <v>94</v>
      </c>
      <c r="C153" s="169"/>
      <c r="D153" s="169" t="s">
        <v>95</v>
      </c>
      <c r="E153" s="169"/>
      <c r="F153" s="172" t="s">
        <v>33</v>
      </c>
      <c r="G153" s="172"/>
      <c r="H153" s="172"/>
      <c r="I153" s="173" t="s">
        <v>96</v>
      </c>
      <c r="J153" s="173"/>
      <c r="K153" s="173"/>
      <c r="L153" s="58"/>
      <c r="M153" s="96"/>
      <c r="N153" s="59" t="s">
        <v>10</v>
      </c>
    </row>
    <row r="154" spans="1:14" ht="33.75" x14ac:dyDescent="0.25">
      <c r="A154" s="172"/>
      <c r="B154" s="169"/>
      <c r="C154" s="169"/>
      <c r="D154" s="60" t="s">
        <v>31</v>
      </c>
      <c r="E154" s="60" t="s">
        <v>32</v>
      </c>
      <c r="F154" s="61" t="s">
        <v>31</v>
      </c>
      <c r="G154" s="61" t="s">
        <v>32</v>
      </c>
      <c r="H154" s="60" t="s">
        <v>97</v>
      </c>
      <c r="I154" s="61" t="s">
        <v>31</v>
      </c>
      <c r="J154" s="61" t="s">
        <v>32</v>
      </c>
      <c r="K154" s="60" t="s">
        <v>34</v>
      </c>
      <c r="L154" s="60" t="s">
        <v>96</v>
      </c>
      <c r="M154" s="97" t="s">
        <v>98</v>
      </c>
      <c r="N154" s="62" t="s">
        <v>12</v>
      </c>
    </row>
    <row r="155" spans="1:14" x14ac:dyDescent="0.25">
      <c r="A155" s="63"/>
      <c r="B155" s="64"/>
      <c r="C155" s="64"/>
      <c r="D155" s="60"/>
      <c r="E155" s="60"/>
      <c r="F155" s="61"/>
      <c r="G155" s="61"/>
      <c r="H155" s="60">
        <v>50</v>
      </c>
      <c r="I155" s="61"/>
      <c r="J155" s="61"/>
      <c r="K155" s="65">
        <v>100</v>
      </c>
      <c r="L155" s="66">
        <v>0.5</v>
      </c>
      <c r="M155" s="98">
        <v>1</v>
      </c>
      <c r="N155" s="62"/>
    </row>
    <row r="156" spans="1:14" ht="15.75" x14ac:dyDescent="0.25">
      <c r="A156" s="169">
        <v>301</v>
      </c>
      <c r="B156" s="165" t="s">
        <v>8</v>
      </c>
      <c r="C156" s="64" t="s">
        <v>40</v>
      </c>
      <c r="D156" s="67">
        <v>20</v>
      </c>
      <c r="E156" s="68">
        <v>11</v>
      </c>
      <c r="F156" s="67">
        <v>30</v>
      </c>
      <c r="G156" s="87">
        <v>19.88</v>
      </c>
      <c r="H156" s="67">
        <f>SUM(E156,G156)</f>
        <v>30.88</v>
      </c>
      <c r="I156" s="67">
        <v>80</v>
      </c>
      <c r="J156" s="69">
        <v>41</v>
      </c>
      <c r="K156" s="70">
        <f>SUM(J156,J157)</f>
        <v>56</v>
      </c>
      <c r="L156" s="70">
        <f>K156/2</f>
        <v>28</v>
      </c>
      <c r="M156" s="99">
        <f>(H156+L156)</f>
        <v>58.879999999999995</v>
      </c>
      <c r="N156" s="40" t="str">
        <f t="shared" ref="N156" si="57">IF(M156&gt;=91,"A1",IF(M156&gt;=81,"A2",IF(M156&gt;=71,"B1",IF(M156&gt;=61,"B2",IF(M156&gt;=51,"C1",IF(M156&gt;=41,"C2",IF(M156&gt;=33,"D","E")))))))</f>
        <v>C1</v>
      </c>
    </row>
    <row r="157" spans="1:14" x14ac:dyDescent="0.25">
      <c r="A157" s="169"/>
      <c r="B157" s="165"/>
      <c r="C157" s="64" t="s">
        <v>41</v>
      </c>
      <c r="D157" s="67"/>
      <c r="E157" s="67"/>
      <c r="F157" s="67"/>
      <c r="G157" s="88"/>
      <c r="H157" s="67"/>
      <c r="I157" s="67">
        <v>20</v>
      </c>
      <c r="J157" s="69">
        <v>15</v>
      </c>
      <c r="K157" s="70"/>
      <c r="L157" s="70"/>
      <c r="M157" s="99"/>
      <c r="N157" s="71"/>
    </row>
    <row r="158" spans="1:14" ht="15.75" x14ac:dyDescent="0.25">
      <c r="A158" s="163" t="s">
        <v>45</v>
      </c>
      <c r="B158" s="165" t="s">
        <v>42</v>
      </c>
      <c r="C158" s="64" t="s">
        <v>40</v>
      </c>
      <c r="D158" s="67">
        <v>20</v>
      </c>
      <c r="E158" s="72" t="s">
        <v>77</v>
      </c>
      <c r="F158" s="67">
        <v>30</v>
      </c>
      <c r="G158" s="87">
        <v>20.25</v>
      </c>
      <c r="H158" s="67">
        <f t="shared" ref="H158" si="58">SUM(E158,G158)</f>
        <v>20.25</v>
      </c>
      <c r="I158" s="67">
        <v>80</v>
      </c>
      <c r="J158" s="69">
        <v>45</v>
      </c>
      <c r="K158" s="70">
        <f t="shared" ref="K158" si="59">SUM(J158,J159)</f>
        <v>63</v>
      </c>
      <c r="L158" s="70">
        <f t="shared" ref="L158" si="60">K158/2</f>
        <v>31.5</v>
      </c>
      <c r="M158" s="99">
        <f t="shared" ref="M158" si="61">(H158+L158)</f>
        <v>51.75</v>
      </c>
      <c r="N158" s="40" t="str">
        <f t="shared" ref="N158" si="62">IF(M158&gt;=91,"A1",IF(M158&gt;=81,"A2",IF(M158&gt;=71,"B1",IF(M158&gt;=61,"B2",IF(M158&gt;=51,"C1",IF(M158&gt;=41,"C2",IF(M158&gt;=33,"D","E")))))))</f>
        <v>C1</v>
      </c>
    </row>
    <row r="159" spans="1:14" x14ac:dyDescent="0.25">
      <c r="A159" s="163"/>
      <c r="B159" s="165"/>
      <c r="C159" s="64" t="s">
        <v>41</v>
      </c>
      <c r="D159" s="67"/>
      <c r="E159" s="67"/>
      <c r="F159" s="67"/>
      <c r="G159" s="88"/>
      <c r="H159" s="67"/>
      <c r="I159" s="67">
        <v>20</v>
      </c>
      <c r="J159" s="69">
        <v>18</v>
      </c>
      <c r="K159" s="70"/>
      <c r="L159" s="70"/>
      <c r="M159" s="99"/>
      <c r="N159" s="71"/>
    </row>
    <row r="160" spans="1:14" ht="15.75" customHeight="1" x14ac:dyDescent="0.25">
      <c r="A160" s="163" t="s">
        <v>46</v>
      </c>
      <c r="B160" s="170" t="s">
        <v>43</v>
      </c>
      <c r="C160" s="64" t="s">
        <v>40</v>
      </c>
      <c r="D160" s="67">
        <v>20</v>
      </c>
      <c r="E160" s="72" t="s">
        <v>77</v>
      </c>
      <c r="F160" s="67">
        <v>30</v>
      </c>
      <c r="G160" s="87">
        <v>15</v>
      </c>
      <c r="H160" s="67">
        <f t="shared" ref="H160" si="63">SUM(E160,G160)</f>
        <v>15</v>
      </c>
      <c r="I160" s="67">
        <v>80</v>
      </c>
      <c r="J160" s="69">
        <v>41</v>
      </c>
      <c r="K160" s="70">
        <f t="shared" ref="K160" si="64">SUM(J160,J161)</f>
        <v>59</v>
      </c>
      <c r="L160" s="70">
        <f t="shared" ref="L160" si="65">K160/2</f>
        <v>29.5</v>
      </c>
      <c r="M160" s="99">
        <f t="shared" ref="M160" si="66">(H160+L160)</f>
        <v>44.5</v>
      </c>
      <c r="N160" s="40" t="str">
        <f t="shared" ref="N160" si="67">IF(M160&gt;=91,"A1",IF(M160&gt;=81,"A2",IF(M160&gt;=71,"B1",IF(M160&gt;=61,"B2",IF(M160&gt;=51,"C1",IF(M160&gt;=41,"C2",IF(M160&gt;=33,"D","E")))))))</f>
        <v>C2</v>
      </c>
    </row>
    <row r="161" spans="1:14" x14ac:dyDescent="0.25">
      <c r="A161" s="163"/>
      <c r="B161" s="171"/>
      <c r="C161" s="64" t="s">
        <v>41</v>
      </c>
      <c r="D161" s="67"/>
      <c r="E161" s="67"/>
      <c r="F161" s="67"/>
      <c r="G161" s="88"/>
      <c r="H161" s="67"/>
      <c r="I161" s="67">
        <v>20</v>
      </c>
      <c r="J161" s="69">
        <v>18</v>
      </c>
      <c r="K161" s="70"/>
      <c r="L161" s="70"/>
      <c r="M161" s="99"/>
      <c r="N161" s="71"/>
    </row>
    <row r="162" spans="1:14" ht="15.75" x14ac:dyDescent="0.25">
      <c r="A162" s="163" t="s">
        <v>79</v>
      </c>
      <c r="B162" s="164" t="s">
        <v>44</v>
      </c>
      <c r="C162" s="64" t="s">
        <v>40</v>
      </c>
      <c r="D162" s="67">
        <v>20</v>
      </c>
      <c r="E162" s="89">
        <v>15</v>
      </c>
      <c r="F162" s="67">
        <v>30</v>
      </c>
      <c r="G162" s="87">
        <v>5.6</v>
      </c>
      <c r="H162" s="67">
        <f t="shared" ref="H162" si="68">SUM(E162,G162)</f>
        <v>20.6</v>
      </c>
      <c r="I162" s="67">
        <v>80</v>
      </c>
      <c r="J162" s="69">
        <v>51.5</v>
      </c>
      <c r="K162" s="70">
        <f t="shared" ref="K162" si="69">SUM(J162,J163)</f>
        <v>67.5</v>
      </c>
      <c r="L162" s="70">
        <f t="shared" ref="L162" si="70">K162/2</f>
        <v>33.75</v>
      </c>
      <c r="M162" s="99">
        <f t="shared" ref="M162" si="71">(H162+L162)</f>
        <v>54.35</v>
      </c>
      <c r="N162" s="40" t="str">
        <f t="shared" ref="N162" si="72">IF(M162&gt;=91,"A1",IF(M162&gt;=81,"A2",IF(M162&gt;=71,"B1",IF(M162&gt;=61,"B2",IF(M162&gt;=51,"C1",IF(M162&gt;=41,"C2",IF(M162&gt;=33,"D","E")))))))</f>
        <v>C1</v>
      </c>
    </row>
    <row r="163" spans="1:14" x14ac:dyDescent="0.25">
      <c r="A163" s="163"/>
      <c r="B163" s="164"/>
      <c r="C163" s="64" t="s">
        <v>41</v>
      </c>
      <c r="D163" s="67"/>
      <c r="E163" s="67"/>
      <c r="F163" s="67"/>
      <c r="G163" s="88"/>
      <c r="H163" s="67"/>
      <c r="I163" s="67">
        <v>20</v>
      </c>
      <c r="J163" s="69">
        <v>16</v>
      </c>
      <c r="K163" s="70"/>
      <c r="L163" s="70"/>
      <c r="M163" s="99"/>
      <c r="N163" s="71"/>
    </row>
    <row r="164" spans="1:14" ht="15.75" x14ac:dyDescent="0.25">
      <c r="A164" s="163" t="s">
        <v>36</v>
      </c>
      <c r="B164" s="165" t="s">
        <v>35</v>
      </c>
      <c r="C164" s="64" t="s">
        <v>40</v>
      </c>
      <c r="D164" s="67">
        <v>20</v>
      </c>
      <c r="E164" s="72">
        <v>11</v>
      </c>
      <c r="F164" s="67">
        <v>30</v>
      </c>
      <c r="G164" s="87">
        <v>4.7</v>
      </c>
      <c r="H164" s="67">
        <f t="shared" ref="H164" si="73">SUM(E164,G164)</f>
        <v>15.7</v>
      </c>
      <c r="I164" s="67">
        <v>70</v>
      </c>
      <c r="J164" s="69">
        <v>42.5</v>
      </c>
      <c r="K164" s="70">
        <f>SUM(J164,J165)</f>
        <v>72.5</v>
      </c>
      <c r="L164" s="70">
        <f t="shared" ref="L164" si="74">K164/2</f>
        <v>36.25</v>
      </c>
      <c r="M164" s="99">
        <f t="shared" ref="M164" si="75">(H164+L164)</f>
        <v>51.95</v>
      </c>
      <c r="N164" s="40" t="str">
        <f t="shared" ref="N164" si="76">IF(M164&gt;=91,"A1",IF(M164&gt;=81,"A2",IF(M164&gt;=71,"B1",IF(M164&gt;=61,"B2",IF(M164&gt;=51,"C1",IF(M164&gt;=41,"C2",IF(M164&gt;=33,"D","E")))))))</f>
        <v>C1</v>
      </c>
    </row>
    <row r="165" spans="1:14" x14ac:dyDescent="0.25">
      <c r="A165" s="163"/>
      <c r="B165" s="165"/>
      <c r="C165" s="64" t="s">
        <v>41</v>
      </c>
      <c r="D165" s="67"/>
      <c r="E165" s="67"/>
      <c r="F165" s="67"/>
      <c r="G165" s="67"/>
      <c r="H165" s="67"/>
      <c r="I165" s="67">
        <v>30</v>
      </c>
      <c r="J165" s="69">
        <v>30</v>
      </c>
      <c r="K165" s="70"/>
      <c r="L165" s="70"/>
      <c r="M165" s="99"/>
      <c r="N165" s="71"/>
    </row>
    <row r="166" spans="1:14" x14ac:dyDescent="0.25">
      <c r="A166" s="73" t="s">
        <v>80</v>
      </c>
      <c r="B166" s="74" t="s">
        <v>99</v>
      </c>
      <c r="C166" s="64">
        <v>40</v>
      </c>
      <c r="D166" s="67"/>
      <c r="E166" s="67">
        <v>38</v>
      </c>
      <c r="F166" s="67"/>
      <c r="G166" s="67"/>
      <c r="H166" s="67"/>
      <c r="I166" s="67">
        <v>60</v>
      </c>
      <c r="J166" s="69">
        <v>56</v>
      </c>
      <c r="K166" s="70"/>
      <c r="L166" s="70"/>
      <c r="M166" s="99"/>
      <c r="N166" s="71"/>
    </row>
    <row r="167" spans="1:14" x14ac:dyDescent="0.25">
      <c r="A167" s="73"/>
      <c r="B167" s="74"/>
      <c r="C167" s="64"/>
      <c r="D167" s="67"/>
      <c r="E167" s="67"/>
      <c r="F167" s="67"/>
      <c r="G167" s="67"/>
      <c r="H167" s="67"/>
      <c r="I167" s="67"/>
      <c r="J167" s="69"/>
      <c r="K167" s="70"/>
      <c r="L167" s="70"/>
      <c r="M167" s="99"/>
      <c r="N167" s="71"/>
    </row>
    <row r="168" spans="1:14" x14ac:dyDescent="0.25">
      <c r="A168" s="143" t="s">
        <v>30</v>
      </c>
      <c r="B168" s="143"/>
      <c r="C168" s="56">
        <f>(M156+M158+M160+M162+M164)</f>
        <v>261.43</v>
      </c>
      <c r="D168" s="166" t="s">
        <v>108</v>
      </c>
      <c r="E168" s="167"/>
      <c r="F168" s="168"/>
      <c r="G168" s="174">
        <f>(C168/500)*100</f>
        <v>52.286000000000001</v>
      </c>
      <c r="H168" s="176"/>
      <c r="I168" s="67"/>
      <c r="J168" s="69"/>
      <c r="K168" s="2"/>
      <c r="L168" s="2"/>
      <c r="M168" s="100"/>
      <c r="N168" s="75"/>
    </row>
    <row r="169" spans="1:14" x14ac:dyDescent="0.25">
      <c r="A169" s="76"/>
      <c r="B169" s="76"/>
      <c r="C169" s="56"/>
      <c r="D169" s="77"/>
      <c r="E169" s="77"/>
      <c r="F169" s="77"/>
      <c r="G169" s="56"/>
      <c r="H169" s="56"/>
      <c r="I169" s="67"/>
      <c r="J169" s="69"/>
      <c r="K169" s="2"/>
      <c r="L169" s="2"/>
      <c r="M169" s="100"/>
      <c r="N169" s="75"/>
    </row>
    <row r="170" spans="1:14" x14ac:dyDescent="0.25">
      <c r="A170" s="76"/>
      <c r="B170" s="76"/>
      <c r="C170" s="56"/>
      <c r="D170" s="77"/>
      <c r="E170" s="77"/>
      <c r="F170" s="77"/>
      <c r="G170" s="56"/>
      <c r="H170" s="56"/>
      <c r="I170" s="67"/>
      <c r="J170" s="67"/>
      <c r="K170" s="78"/>
      <c r="L170" s="78"/>
      <c r="M170" s="101"/>
      <c r="N170" s="67"/>
    </row>
    <row r="171" spans="1:14" x14ac:dyDescent="0.25">
      <c r="A171" s="162" t="s">
        <v>37</v>
      </c>
      <c r="B171" s="162"/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</row>
    <row r="172" spans="1:14" x14ac:dyDescent="0.25">
      <c r="A172" s="154" t="s">
        <v>38</v>
      </c>
      <c r="B172" s="154"/>
      <c r="C172" s="154"/>
      <c r="D172" s="154"/>
      <c r="E172" s="154"/>
      <c r="F172" s="154"/>
      <c r="G172" s="154"/>
      <c r="H172" s="154"/>
      <c r="I172" s="154"/>
      <c r="J172" s="154"/>
      <c r="K172" s="154"/>
      <c r="L172" s="154"/>
      <c r="M172" s="154"/>
      <c r="N172" s="154"/>
    </row>
    <row r="173" spans="1:14" x14ac:dyDescent="0.25">
      <c r="A173" s="154" t="s">
        <v>9</v>
      </c>
      <c r="B173" s="154"/>
      <c r="C173" s="154"/>
      <c r="D173" s="154"/>
      <c r="E173" s="154"/>
      <c r="F173" s="154"/>
      <c r="G173" s="154" t="s">
        <v>10</v>
      </c>
      <c r="H173" s="154"/>
      <c r="I173" s="154"/>
      <c r="J173" s="154"/>
      <c r="K173" s="154"/>
      <c r="L173" s="154"/>
      <c r="M173" s="154"/>
      <c r="N173" s="154"/>
    </row>
    <row r="174" spans="1:14" x14ac:dyDescent="0.25">
      <c r="A174" s="143" t="s">
        <v>39</v>
      </c>
      <c r="B174" s="143"/>
      <c r="C174" s="143"/>
      <c r="D174" s="143"/>
      <c r="E174" s="143"/>
      <c r="F174" s="143"/>
      <c r="G174" s="159" t="s">
        <v>26</v>
      </c>
      <c r="H174" s="159"/>
      <c r="I174" s="159"/>
      <c r="J174" s="159"/>
      <c r="K174" s="159"/>
      <c r="L174" s="159"/>
      <c r="M174" s="159"/>
      <c r="N174" s="159"/>
    </row>
    <row r="175" spans="1:14" x14ac:dyDescent="0.25">
      <c r="A175" s="158" t="s">
        <v>13</v>
      </c>
      <c r="B175" s="158"/>
      <c r="C175" s="158"/>
      <c r="D175" s="158"/>
      <c r="E175" s="158"/>
      <c r="F175" s="158"/>
      <c r="G175" s="159" t="s">
        <v>26</v>
      </c>
      <c r="H175" s="159"/>
      <c r="I175" s="159"/>
      <c r="J175" s="159"/>
      <c r="K175" s="159"/>
      <c r="L175" s="159"/>
      <c r="M175" s="159"/>
      <c r="N175" s="159"/>
    </row>
    <row r="176" spans="1:14" x14ac:dyDescent="0.25">
      <c r="A176" s="158" t="s">
        <v>14</v>
      </c>
      <c r="B176" s="158"/>
      <c r="C176" s="158"/>
      <c r="D176" s="158"/>
      <c r="E176" s="158"/>
      <c r="F176" s="158"/>
      <c r="G176" s="159" t="s">
        <v>26</v>
      </c>
      <c r="H176" s="159"/>
      <c r="I176" s="159"/>
      <c r="J176" s="159"/>
      <c r="K176" s="159"/>
      <c r="L176" s="159"/>
      <c r="M176" s="159"/>
      <c r="N176" s="159"/>
    </row>
    <row r="177" spans="1:14" x14ac:dyDescent="0.25">
      <c r="A177" s="143" t="s">
        <v>100</v>
      </c>
      <c r="B177" s="143"/>
      <c r="C177" s="144" t="s">
        <v>128</v>
      </c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</row>
    <row r="178" spans="1:14" x14ac:dyDescent="0.25">
      <c r="A178" s="143" t="s">
        <v>15</v>
      </c>
      <c r="B178" s="143"/>
      <c r="C178" s="144" t="s">
        <v>129</v>
      </c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</row>
    <row r="179" spans="1:14" x14ac:dyDescent="0.25">
      <c r="A179" s="145" t="s">
        <v>109</v>
      </c>
      <c r="B179" s="146"/>
      <c r="C179" s="146"/>
      <c r="D179" s="146"/>
      <c r="E179" s="147"/>
      <c r="F179" s="144"/>
      <c r="G179" s="144"/>
      <c r="H179" s="144"/>
      <c r="I179" s="154" t="s">
        <v>101</v>
      </c>
      <c r="J179" s="154"/>
      <c r="K179" s="154"/>
      <c r="L179" s="154"/>
      <c r="M179" s="154"/>
      <c r="N179" s="154"/>
    </row>
    <row r="180" spans="1:14" x14ac:dyDescent="0.25">
      <c r="A180" s="148"/>
      <c r="B180" s="149"/>
      <c r="C180" s="149"/>
      <c r="D180" s="149"/>
      <c r="E180" s="150"/>
      <c r="F180" s="144"/>
      <c r="G180" s="144"/>
      <c r="H180" s="144"/>
      <c r="I180" s="154"/>
      <c r="J180" s="154"/>
      <c r="K180" s="154"/>
      <c r="L180" s="154"/>
      <c r="M180" s="154"/>
      <c r="N180" s="154"/>
    </row>
    <row r="181" spans="1:14" x14ac:dyDescent="0.25">
      <c r="A181" s="148"/>
      <c r="B181" s="149"/>
      <c r="C181" s="149"/>
      <c r="D181" s="149"/>
      <c r="E181" s="150"/>
      <c r="F181" s="144"/>
      <c r="G181" s="144"/>
      <c r="H181" s="144"/>
      <c r="I181" s="154"/>
      <c r="J181" s="154"/>
      <c r="K181" s="154"/>
      <c r="L181" s="154"/>
      <c r="M181" s="154"/>
      <c r="N181" s="154"/>
    </row>
    <row r="182" spans="1:14" x14ac:dyDescent="0.25">
      <c r="A182" s="151"/>
      <c r="B182" s="152"/>
      <c r="C182" s="152"/>
      <c r="D182" s="152"/>
      <c r="E182" s="153"/>
      <c r="F182" s="144"/>
      <c r="G182" s="144"/>
      <c r="H182" s="144"/>
      <c r="I182" s="154"/>
      <c r="J182" s="154"/>
      <c r="K182" s="154"/>
      <c r="L182" s="154"/>
      <c r="M182" s="154"/>
      <c r="N182" s="154"/>
    </row>
    <row r="183" spans="1:14" x14ac:dyDescent="0.25">
      <c r="A183" s="155" t="s">
        <v>24</v>
      </c>
      <c r="B183" s="156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  <c r="M183" s="156"/>
      <c r="N183" s="157"/>
    </row>
    <row r="184" spans="1:14" x14ac:dyDescent="0.25">
      <c r="A184" s="54"/>
      <c r="B184" s="79" t="s">
        <v>102</v>
      </c>
      <c r="C184" s="79"/>
      <c r="D184" s="141" t="s">
        <v>10</v>
      </c>
      <c r="E184" s="141"/>
      <c r="F184" s="80"/>
      <c r="G184" s="80"/>
      <c r="H184" s="90" t="s">
        <v>10</v>
      </c>
      <c r="I184" s="92" t="s">
        <v>25</v>
      </c>
      <c r="J184" s="93"/>
      <c r="K184" s="92" t="s">
        <v>10</v>
      </c>
      <c r="L184" s="81"/>
      <c r="M184" s="102"/>
      <c r="N184" s="82"/>
    </row>
    <row r="185" spans="1:14" x14ac:dyDescent="0.25">
      <c r="A185" s="54"/>
      <c r="B185" s="83" t="s">
        <v>16</v>
      </c>
      <c r="C185" s="83"/>
      <c r="D185" s="134" t="s">
        <v>103</v>
      </c>
      <c r="E185" s="134"/>
      <c r="F185" s="80"/>
      <c r="G185" s="80"/>
      <c r="H185" s="91" t="s">
        <v>20</v>
      </c>
      <c r="I185" s="142">
        <v>3</v>
      </c>
      <c r="J185" s="142"/>
      <c r="K185" s="94" t="s">
        <v>26</v>
      </c>
      <c r="L185" s="95"/>
      <c r="M185" s="103"/>
      <c r="N185" s="82"/>
    </row>
    <row r="186" spans="1:14" x14ac:dyDescent="0.25">
      <c r="A186" s="54"/>
      <c r="B186" s="83" t="s">
        <v>17</v>
      </c>
      <c r="C186" s="83"/>
      <c r="D186" s="134" t="s">
        <v>104</v>
      </c>
      <c r="E186" s="134"/>
      <c r="F186" s="80"/>
      <c r="G186" s="80"/>
      <c r="H186" s="91" t="s">
        <v>21</v>
      </c>
      <c r="I186" s="142">
        <v>2</v>
      </c>
      <c r="J186" s="142"/>
      <c r="K186" s="94" t="s">
        <v>27</v>
      </c>
      <c r="L186" s="95"/>
      <c r="M186" s="103"/>
      <c r="N186" s="82"/>
    </row>
    <row r="187" spans="1:14" x14ac:dyDescent="0.25">
      <c r="A187" s="54"/>
      <c r="B187" s="83" t="s">
        <v>18</v>
      </c>
      <c r="C187" s="83"/>
      <c r="D187" s="134" t="s">
        <v>105</v>
      </c>
      <c r="E187" s="134"/>
      <c r="F187" s="80"/>
      <c r="G187" s="80"/>
      <c r="H187" s="91" t="s">
        <v>22</v>
      </c>
      <c r="I187" s="142">
        <v>1</v>
      </c>
      <c r="J187" s="142"/>
      <c r="K187" s="94" t="s">
        <v>28</v>
      </c>
      <c r="L187" s="95"/>
      <c r="M187" s="103"/>
      <c r="N187" s="82"/>
    </row>
    <row r="188" spans="1:14" x14ac:dyDescent="0.25">
      <c r="A188" s="54"/>
      <c r="B188" s="83" t="s">
        <v>19</v>
      </c>
      <c r="C188" s="83"/>
      <c r="D188" s="134" t="s">
        <v>106</v>
      </c>
      <c r="E188" s="134"/>
      <c r="F188" s="80"/>
      <c r="G188" s="80"/>
      <c r="H188" s="80" t="s">
        <v>23</v>
      </c>
      <c r="I188" s="85"/>
      <c r="J188" s="85"/>
      <c r="K188" s="85"/>
      <c r="L188" s="85"/>
      <c r="M188" s="104"/>
      <c r="N188" s="86"/>
    </row>
    <row r="190" spans="1:14" ht="15.75" x14ac:dyDescent="0.25">
      <c r="A190" s="56"/>
      <c r="B190" s="187" t="s">
        <v>0</v>
      </c>
      <c r="C190" s="187"/>
      <c r="D190" s="187"/>
      <c r="E190" s="187"/>
      <c r="F190" s="187"/>
      <c r="G190" s="187"/>
      <c r="H190" s="187"/>
      <c r="I190" s="187" t="s">
        <v>1</v>
      </c>
      <c r="J190" s="187"/>
      <c r="K190" s="187"/>
      <c r="L190" s="187"/>
      <c r="M190" s="187"/>
      <c r="N190" s="187"/>
    </row>
    <row r="191" spans="1:14" ht="21" x14ac:dyDescent="0.35">
      <c r="A191" s="188" t="s">
        <v>90</v>
      </c>
      <c r="B191" s="188"/>
      <c r="C191" s="188"/>
      <c r="D191" s="188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</row>
    <row r="192" spans="1:14" x14ac:dyDescent="0.25">
      <c r="A192" s="189" t="s">
        <v>91</v>
      </c>
      <c r="B192" s="189"/>
      <c r="C192" s="189"/>
      <c r="D192" s="189"/>
      <c r="E192" s="189"/>
      <c r="F192" s="190" t="s">
        <v>11</v>
      </c>
      <c r="G192" s="190"/>
      <c r="H192" s="190"/>
      <c r="I192" s="190"/>
      <c r="J192" s="1" t="s">
        <v>81</v>
      </c>
      <c r="K192" s="191" t="s">
        <v>2</v>
      </c>
      <c r="L192" s="192"/>
      <c r="M192" s="192"/>
      <c r="N192" s="193"/>
    </row>
    <row r="193" spans="1:14" x14ac:dyDescent="0.25">
      <c r="A193" s="154" t="s">
        <v>48</v>
      </c>
      <c r="B193" s="154"/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</row>
    <row r="194" spans="1:14" x14ac:dyDescent="0.25">
      <c r="A194" s="143" t="s">
        <v>92</v>
      </c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</row>
    <row r="195" spans="1:14" x14ac:dyDescent="0.25">
      <c r="A195" s="158" t="s">
        <v>3</v>
      </c>
      <c r="B195" s="158"/>
      <c r="C195" s="158"/>
      <c r="D195" s="158"/>
      <c r="E195" s="154" t="s">
        <v>64</v>
      </c>
      <c r="F195" s="154"/>
      <c r="G195" s="154"/>
      <c r="H195" s="154"/>
      <c r="I195" s="174" t="s">
        <v>123</v>
      </c>
      <c r="J195" s="175"/>
      <c r="K195" s="175"/>
      <c r="L195" s="175"/>
      <c r="M195" s="175"/>
      <c r="N195" s="176"/>
    </row>
    <row r="196" spans="1:14" x14ac:dyDescent="0.25">
      <c r="A196" s="158" t="s">
        <v>4</v>
      </c>
      <c r="B196" s="158"/>
      <c r="C196" s="158"/>
      <c r="D196" s="158"/>
      <c r="E196" s="154" t="s">
        <v>107</v>
      </c>
      <c r="F196" s="154"/>
      <c r="G196" s="154"/>
      <c r="H196" s="154"/>
      <c r="I196" s="177"/>
      <c r="J196" s="178"/>
      <c r="K196" s="178"/>
      <c r="L196" s="178"/>
      <c r="M196" s="178"/>
      <c r="N196" s="179"/>
    </row>
    <row r="197" spans="1:14" x14ac:dyDescent="0.25">
      <c r="A197" s="158" t="s">
        <v>5</v>
      </c>
      <c r="B197" s="158"/>
      <c r="C197" s="158"/>
      <c r="D197" s="158"/>
      <c r="E197" s="186" t="s">
        <v>162</v>
      </c>
      <c r="F197" s="186"/>
      <c r="G197" s="186"/>
      <c r="H197" s="186"/>
      <c r="I197" s="180"/>
      <c r="J197" s="181"/>
      <c r="K197" s="181"/>
      <c r="L197" s="181"/>
      <c r="M197" s="181"/>
      <c r="N197" s="182"/>
    </row>
    <row r="198" spans="1:14" x14ac:dyDescent="0.25">
      <c r="A198" s="158" t="s">
        <v>6</v>
      </c>
      <c r="B198" s="158"/>
      <c r="C198" s="158"/>
      <c r="D198" s="158"/>
      <c r="E198" s="169" t="s">
        <v>122</v>
      </c>
      <c r="F198" s="169"/>
      <c r="G198" s="169"/>
      <c r="H198" s="169"/>
      <c r="I198" s="183"/>
      <c r="J198" s="184"/>
      <c r="K198" s="184"/>
      <c r="L198" s="184"/>
      <c r="M198" s="184"/>
      <c r="N198" s="185"/>
    </row>
    <row r="199" spans="1:14" x14ac:dyDescent="0.25">
      <c r="A199" s="154" t="s">
        <v>7</v>
      </c>
      <c r="B199" s="154"/>
      <c r="C199" s="154"/>
      <c r="D199" s="154"/>
      <c r="E199" s="154"/>
      <c r="F199" s="154"/>
      <c r="G199" s="154"/>
      <c r="H199" s="154"/>
      <c r="I199" s="154"/>
      <c r="J199" s="154"/>
      <c r="K199" s="154"/>
      <c r="L199" s="154"/>
      <c r="M199" s="154"/>
      <c r="N199" s="154"/>
    </row>
    <row r="200" spans="1:14" x14ac:dyDescent="0.25">
      <c r="A200" s="172" t="s">
        <v>93</v>
      </c>
      <c r="B200" s="169" t="s">
        <v>94</v>
      </c>
      <c r="C200" s="169"/>
      <c r="D200" s="169" t="s">
        <v>95</v>
      </c>
      <c r="E200" s="169"/>
      <c r="F200" s="172" t="s">
        <v>33</v>
      </c>
      <c r="G200" s="172"/>
      <c r="H200" s="172"/>
      <c r="I200" s="173" t="s">
        <v>96</v>
      </c>
      <c r="J200" s="173"/>
      <c r="K200" s="173"/>
      <c r="L200" s="58"/>
      <c r="M200" s="96"/>
      <c r="N200" s="59" t="s">
        <v>10</v>
      </c>
    </row>
    <row r="201" spans="1:14" ht="33.75" x14ac:dyDescent="0.25">
      <c r="A201" s="172"/>
      <c r="B201" s="169"/>
      <c r="C201" s="169"/>
      <c r="D201" s="60" t="s">
        <v>31</v>
      </c>
      <c r="E201" s="60" t="s">
        <v>32</v>
      </c>
      <c r="F201" s="61" t="s">
        <v>31</v>
      </c>
      <c r="G201" s="61" t="s">
        <v>32</v>
      </c>
      <c r="H201" s="60" t="s">
        <v>97</v>
      </c>
      <c r="I201" s="61" t="s">
        <v>31</v>
      </c>
      <c r="J201" s="61" t="s">
        <v>32</v>
      </c>
      <c r="K201" s="60" t="s">
        <v>34</v>
      </c>
      <c r="L201" s="60" t="s">
        <v>96</v>
      </c>
      <c r="M201" s="97" t="s">
        <v>98</v>
      </c>
      <c r="N201" s="62" t="s">
        <v>12</v>
      </c>
    </row>
    <row r="202" spans="1:14" x14ac:dyDescent="0.25">
      <c r="A202" s="63"/>
      <c r="B202" s="64"/>
      <c r="C202" s="64"/>
      <c r="D202" s="60"/>
      <c r="E202" s="60"/>
      <c r="F202" s="61"/>
      <c r="G202" s="61"/>
      <c r="H202" s="60">
        <v>50</v>
      </c>
      <c r="I202" s="61"/>
      <c r="J202" s="61"/>
      <c r="K202" s="65">
        <v>100</v>
      </c>
      <c r="L202" s="66">
        <v>0.5</v>
      </c>
      <c r="M202" s="98">
        <v>1</v>
      </c>
      <c r="N202" s="62"/>
    </row>
    <row r="203" spans="1:14" ht="15.75" x14ac:dyDescent="0.25">
      <c r="A203" s="169">
        <v>301</v>
      </c>
      <c r="B203" s="165" t="s">
        <v>8</v>
      </c>
      <c r="C203" s="64" t="s">
        <v>40</v>
      </c>
      <c r="D203" s="67">
        <v>20</v>
      </c>
      <c r="E203" s="68">
        <v>10.5</v>
      </c>
      <c r="F203" s="67">
        <v>30</v>
      </c>
      <c r="G203" s="87">
        <v>11.25</v>
      </c>
      <c r="H203" s="67">
        <f>SUM(E203,G203)</f>
        <v>21.75</v>
      </c>
      <c r="I203" s="67">
        <v>80</v>
      </c>
      <c r="J203" s="69">
        <v>35</v>
      </c>
      <c r="K203" s="70">
        <f>SUM(J203,J204)</f>
        <v>51</v>
      </c>
      <c r="L203" s="70">
        <f>K203/2</f>
        <v>25.5</v>
      </c>
      <c r="M203" s="99">
        <f>(H203+L203)</f>
        <v>47.25</v>
      </c>
      <c r="N203" s="40" t="str">
        <f t="shared" ref="N203" si="77">IF(M203&gt;=91,"A1",IF(M203&gt;=81,"A2",IF(M203&gt;=71,"B1",IF(M203&gt;=61,"B2",IF(M203&gt;=51,"C1",IF(M203&gt;=41,"C2",IF(M203&gt;=33,"D","E")))))))</f>
        <v>C2</v>
      </c>
    </row>
    <row r="204" spans="1:14" x14ac:dyDescent="0.25">
      <c r="A204" s="169"/>
      <c r="B204" s="165"/>
      <c r="C204" s="64" t="s">
        <v>41</v>
      </c>
      <c r="D204" s="67"/>
      <c r="E204" s="67"/>
      <c r="F204" s="67"/>
      <c r="G204" s="88"/>
      <c r="H204" s="67"/>
      <c r="I204" s="67">
        <v>20</v>
      </c>
      <c r="J204" s="69">
        <v>16</v>
      </c>
      <c r="K204" s="70"/>
      <c r="L204" s="70"/>
      <c r="M204" s="99"/>
      <c r="N204" s="71"/>
    </row>
    <row r="205" spans="1:14" ht="15.75" x14ac:dyDescent="0.25">
      <c r="A205" s="163" t="s">
        <v>45</v>
      </c>
      <c r="B205" s="165" t="s">
        <v>42</v>
      </c>
      <c r="C205" s="64" t="s">
        <v>40</v>
      </c>
      <c r="D205" s="67">
        <v>20</v>
      </c>
      <c r="E205" s="72">
        <v>14.5</v>
      </c>
      <c r="F205" s="67">
        <v>30</v>
      </c>
      <c r="G205" s="87">
        <v>14.25</v>
      </c>
      <c r="H205" s="67">
        <f t="shared" ref="H205" si="78">SUM(E205,G205)</f>
        <v>28.75</v>
      </c>
      <c r="I205" s="67">
        <v>80</v>
      </c>
      <c r="J205" s="69">
        <v>34.5</v>
      </c>
      <c r="K205" s="70">
        <f t="shared" ref="K205" si="79">SUM(J205,J206)</f>
        <v>52.5</v>
      </c>
      <c r="L205" s="70">
        <f t="shared" ref="L205" si="80">K205/2</f>
        <v>26.25</v>
      </c>
      <c r="M205" s="99">
        <f t="shared" ref="M205" si="81">(H205+L205)</f>
        <v>55</v>
      </c>
      <c r="N205" s="40" t="str">
        <f t="shared" ref="N205" si="82">IF(M205&gt;=91,"A1",IF(M205&gt;=81,"A2",IF(M205&gt;=71,"B1",IF(M205&gt;=61,"B2",IF(M205&gt;=51,"C1",IF(M205&gt;=41,"C2",IF(M205&gt;=33,"D","E")))))))</f>
        <v>C1</v>
      </c>
    </row>
    <row r="206" spans="1:14" x14ac:dyDescent="0.25">
      <c r="A206" s="163"/>
      <c r="B206" s="165"/>
      <c r="C206" s="64" t="s">
        <v>41</v>
      </c>
      <c r="D206" s="67"/>
      <c r="E206" s="67"/>
      <c r="F206" s="67"/>
      <c r="G206" s="88"/>
      <c r="H206" s="67"/>
      <c r="I206" s="67">
        <v>20</v>
      </c>
      <c r="J206" s="69">
        <v>18</v>
      </c>
      <c r="K206" s="70"/>
      <c r="L206" s="70"/>
      <c r="M206" s="99"/>
      <c r="N206" s="71"/>
    </row>
    <row r="207" spans="1:14" ht="15.75" customHeight="1" x14ac:dyDescent="0.25">
      <c r="A207" s="163" t="s">
        <v>46</v>
      </c>
      <c r="B207" s="170" t="s">
        <v>43</v>
      </c>
      <c r="C207" s="64" t="s">
        <v>40</v>
      </c>
      <c r="D207" s="67">
        <v>20</v>
      </c>
      <c r="E207" s="72">
        <v>9.5</v>
      </c>
      <c r="F207" s="67">
        <v>30</v>
      </c>
      <c r="G207" s="87">
        <v>3.6</v>
      </c>
      <c r="H207" s="67">
        <f t="shared" ref="H207" si="83">SUM(E207,G207)</f>
        <v>13.1</v>
      </c>
      <c r="I207" s="67">
        <v>80</v>
      </c>
      <c r="J207" s="69">
        <v>35.5</v>
      </c>
      <c r="K207" s="70">
        <f t="shared" ref="K207" si="84">SUM(J207,J208)</f>
        <v>53.5</v>
      </c>
      <c r="L207" s="70">
        <f t="shared" ref="L207" si="85">K207/2</f>
        <v>26.75</v>
      </c>
      <c r="M207" s="99">
        <f t="shared" ref="M207" si="86">(H207+L207)</f>
        <v>39.85</v>
      </c>
      <c r="N207" s="40" t="str">
        <f t="shared" ref="N207" si="87">IF(M207&gt;=91,"A1",IF(M207&gt;=81,"A2",IF(M207&gt;=71,"B1",IF(M207&gt;=61,"B2",IF(M207&gt;=51,"C1",IF(M207&gt;=41,"C2",IF(M207&gt;=33,"D","E")))))))</f>
        <v>D</v>
      </c>
    </row>
    <row r="208" spans="1:14" x14ac:dyDescent="0.25">
      <c r="A208" s="163"/>
      <c r="B208" s="171"/>
      <c r="C208" s="64" t="s">
        <v>41</v>
      </c>
      <c r="D208" s="67"/>
      <c r="E208" s="67"/>
      <c r="F208" s="67"/>
      <c r="G208" s="88"/>
      <c r="H208" s="67"/>
      <c r="I208" s="67">
        <v>20</v>
      </c>
      <c r="J208" s="69">
        <v>18</v>
      </c>
      <c r="K208" s="70"/>
      <c r="L208" s="70"/>
      <c r="M208" s="99"/>
      <c r="N208" s="71"/>
    </row>
    <row r="209" spans="1:17" ht="15.75" x14ac:dyDescent="0.25">
      <c r="A209" s="163" t="s">
        <v>79</v>
      </c>
      <c r="B209" s="164" t="s">
        <v>44</v>
      </c>
      <c r="C209" s="64" t="s">
        <v>40</v>
      </c>
      <c r="D209" s="67">
        <v>20</v>
      </c>
      <c r="E209" s="89">
        <v>11.5</v>
      </c>
      <c r="F209" s="67">
        <v>30</v>
      </c>
      <c r="G209" s="87">
        <v>4.3</v>
      </c>
      <c r="H209" s="67">
        <f t="shared" ref="H209" si="88">SUM(E209,G209)</f>
        <v>15.8</v>
      </c>
      <c r="I209" s="67">
        <v>80</v>
      </c>
      <c r="J209" s="69">
        <v>33.5</v>
      </c>
      <c r="K209" s="70">
        <f t="shared" ref="K209" si="89">SUM(J209,J210)</f>
        <v>48.5</v>
      </c>
      <c r="L209" s="70">
        <f t="shared" ref="L209:L211" si="90">K209/2</f>
        <v>24.25</v>
      </c>
      <c r="M209" s="99">
        <f t="shared" ref="M209" si="91">(H209+L209)</f>
        <v>40.049999999999997</v>
      </c>
      <c r="N209" s="40" t="str">
        <f t="shared" ref="N209" si="92">IF(M209&gt;=91,"A1",IF(M209&gt;=81,"A2",IF(M209&gt;=71,"B1",IF(M209&gt;=61,"B2",IF(M209&gt;=51,"C1",IF(M209&gt;=41,"C2",IF(M209&gt;=33,"D","E")))))))</f>
        <v>D</v>
      </c>
    </row>
    <row r="210" spans="1:17" x14ac:dyDescent="0.25">
      <c r="A210" s="163"/>
      <c r="B210" s="164"/>
      <c r="C210" s="64" t="s">
        <v>41</v>
      </c>
      <c r="D210" s="67"/>
      <c r="E210" s="67"/>
      <c r="F210" s="67"/>
      <c r="G210" s="88"/>
      <c r="H210" s="67"/>
      <c r="I210" s="67">
        <v>20</v>
      </c>
      <c r="J210" s="69">
        <v>15</v>
      </c>
      <c r="K210" s="70"/>
      <c r="L210" s="70"/>
      <c r="M210" s="99"/>
      <c r="N210" s="71"/>
    </row>
    <row r="211" spans="1:17" ht="15.75" x14ac:dyDescent="0.25">
      <c r="A211" s="163" t="s">
        <v>36</v>
      </c>
      <c r="B211" s="165" t="s">
        <v>35</v>
      </c>
      <c r="C211" s="64" t="s">
        <v>40</v>
      </c>
      <c r="D211" s="67">
        <v>20</v>
      </c>
      <c r="E211" s="72">
        <v>10</v>
      </c>
      <c r="F211" s="67">
        <v>30</v>
      </c>
      <c r="G211" s="87">
        <v>4.3</v>
      </c>
      <c r="H211" s="67">
        <f t="shared" ref="H211" si="93">SUM(E211,G211)</f>
        <v>14.3</v>
      </c>
      <c r="I211" s="67">
        <v>70</v>
      </c>
      <c r="J211" s="69">
        <v>43</v>
      </c>
      <c r="K211" s="70">
        <f>SUM(J211,J212)</f>
        <v>72</v>
      </c>
      <c r="L211" s="70">
        <f t="shared" si="90"/>
        <v>36</v>
      </c>
      <c r="M211" s="99">
        <f t="shared" ref="M211" si="94">(H211+L211)</f>
        <v>50.3</v>
      </c>
      <c r="N211" s="40" t="str">
        <f t="shared" ref="N211" si="95">IF(M211&gt;=91,"A1",IF(M211&gt;=81,"A2",IF(M211&gt;=71,"B1",IF(M211&gt;=61,"B2",IF(M211&gt;=51,"C1",IF(M211&gt;=41,"C2",IF(M211&gt;=33,"D","E")))))))</f>
        <v>C2</v>
      </c>
      <c r="Q211" t="s">
        <v>116</v>
      </c>
    </row>
    <row r="212" spans="1:17" x14ac:dyDescent="0.25">
      <c r="A212" s="163"/>
      <c r="B212" s="165"/>
      <c r="C212" s="64" t="s">
        <v>41</v>
      </c>
      <c r="D212" s="67"/>
      <c r="E212" s="67"/>
      <c r="F212" s="67"/>
      <c r="G212" s="67"/>
      <c r="H212" s="67"/>
      <c r="I212" s="67">
        <v>30</v>
      </c>
      <c r="J212" s="69">
        <v>29</v>
      </c>
      <c r="K212" s="70"/>
      <c r="L212" s="70"/>
      <c r="M212" s="99"/>
      <c r="N212" s="71"/>
    </row>
    <row r="213" spans="1:17" x14ac:dyDescent="0.25">
      <c r="A213" s="73" t="s">
        <v>80</v>
      </c>
      <c r="B213" s="74" t="s">
        <v>99</v>
      </c>
      <c r="C213" s="64"/>
      <c r="D213" s="67">
        <v>40</v>
      </c>
      <c r="E213" s="67">
        <v>33</v>
      </c>
      <c r="F213" s="67"/>
      <c r="G213" s="67"/>
      <c r="H213" s="67"/>
      <c r="I213" s="67">
        <v>60</v>
      </c>
      <c r="J213" s="69">
        <v>54</v>
      </c>
      <c r="K213" s="70"/>
      <c r="L213" s="70"/>
      <c r="M213" s="99"/>
      <c r="N213" s="71"/>
    </row>
    <row r="214" spans="1:17" x14ac:dyDescent="0.25">
      <c r="A214" s="73"/>
      <c r="B214" s="74"/>
      <c r="C214" s="64"/>
      <c r="D214" s="67"/>
      <c r="E214" s="67"/>
      <c r="F214" s="67"/>
      <c r="G214" s="67"/>
      <c r="H214" s="67"/>
      <c r="I214" s="67"/>
      <c r="J214" s="69"/>
      <c r="K214" s="70"/>
      <c r="L214" s="70"/>
      <c r="M214" s="99"/>
      <c r="N214" s="71"/>
    </row>
    <row r="215" spans="1:17" x14ac:dyDescent="0.25">
      <c r="A215" s="143" t="s">
        <v>30</v>
      </c>
      <c r="B215" s="143"/>
      <c r="C215" s="56">
        <f>(M203+M205+M207+M209+M211)</f>
        <v>232.45</v>
      </c>
      <c r="D215" s="166" t="s">
        <v>108</v>
      </c>
      <c r="E215" s="167"/>
      <c r="F215" s="168"/>
      <c r="G215" s="174">
        <f>(C215/500)*100</f>
        <v>46.489999999999995</v>
      </c>
      <c r="H215" s="176"/>
      <c r="I215" s="67"/>
      <c r="J215" s="69"/>
      <c r="K215" s="2"/>
      <c r="L215" s="2"/>
      <c r="M215" s="100"/>
      <c r="N215" s="75"/>
    </row>
    <row r="216" spans="1:17" x14ac:dyDescent="0.25">
      <c r="A216" s="76"/>
      <c r="B216" s="76"/>
      <c r="C216" s="56"/>
      <c r="D216" s="77"/>
      <c r="E216" s="77"/>
      <c r="F216" s="77"/>
      <c r="G216" s="56"/>
      <c r="H216" s="56"/>
      <c r="I216" s="67"/>
      <c r="J216" s="69"/>
      <c r="K216" s="2"/>
      <c r="L216" s="2"/>
      <c r="M216" s="100"/>
      <c r="N216" s="75"/>
    </row>
    <row r="217" spans="1:17" x14ac:dyDescent="0.25">
      <c r="A217" s="76"/>
      <c r="B217" s="76"/>
      <c r="C217" s="56"/>
      <c r="D217" s="77"/>
      <c r="E217" s="77"/>
      <c r="F217" s="77"/>
      <c r="G217" s="56"/>
      <c r="H217" s="56"/>
      <c r="I217" s="67"/>
      <c r="J217" s="67"/>
      <c r="K217" s="78"/>
      <c r="L217" s="78"/>
      <c r="M217" s="101"/>
      <c r="N217" s="67"/>
    </row>
    <row r="218" spans="1:17" x14ac:dyDescent="0.25">
      <c r="A218" s="162" t="s">
        <v>37</v>
      </c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</row>
    <row r="219" spans="1:17" x14ac:dyDescent="0.25">
      <c r="A219" s="154" t="s">
        <v>38</v>
      </c>
      <c r="B219" s="154"/>
      <c r="C219" s="154"/>
      <c r="D219" s="154"/>
      <c r="E219" s="154"/>
      <c r="F219" s="154"/>
      <c r="G219" s="154"/>
      <c r="H219" s="154"/>
      <c r="I219" s="154"/>
      <c r="J219" s="154"/>
      <c r="K219" s="154"/>
      <c r="L219" s="154"/>
      <c r="M219" s="154"/>
      <c r="N219" s="154"/>
    </row>
    <row r="220" spans="1:17" x14ac:dyDescent="0.25">
      <c r="A220" s="154" t="s">
        <v>9</v>
      </c>
      <c r="B220" s="154"/>
      <c r="C220" s="154"/>
      <c r="D220" s="154"/>
      <c r="E220" s="154"/>
      <c r="F220" s="154"/>
      <c r="G220" s="154" t="s">
        <v>10</v>
      </c>
      <c r="H220" s="154"/>
      <c r="I220" s="154"/>
      <c r="J220" s="154"/>
      <c r="K220" s="154"/>
      <c r="L220" s="154"/>
      <c r="M220" s="154"/>
      <c r="N220" s="154"/>
    </row>
    <row r="221" spans="1:17" x14ac:dyDescent="0.25">
      <c r="A221" s="143" t="s">
        <v>39</v>
      </c>
      <c r="B221" s="143"/>
      <c r="C221" s="143"/>
      <c r="D221" s="143"/>
      <c r="E221" s="143"/>
      <c r="F221" s="143"/>
      <c r="G221" s="159" t="s">
        <v>26</v>
      </c>
      <c r="H221" s="159"/>
      <c r="I221" s="159"/>
      <c r="J221" s="159"/>
      <c r="K221" s="159"/>
      <c r="L221" s="159"/>
      <c r="M221" s="159"/>
      <c r="N221" s="159"/>
    </row>
    <row r="222" spans="1:17" x14ac:dyDescent="0.25">
      <c r="A222" s="158" t="s">
        <v>13</v>
      </c>
      <c r="B222" s="158"/>
      <c r="C222" s="158"/>
      <c r="D222" s="158"/>
      <c r="E222" s="158"/>
      <c r="F222" s="158"/>
      <c r="G222" s="159" t="s">
        <v>26</v>
      </c>
      <c r="H222" s="159"/>
      <c r="I222" s="159"/>
      <c r="J222" s="159"/>
      <c r="K222" s="159"/>
      <c r="L222" s="159"/>
      <c r="M222" s="159"/>
      <c r="N222" s="159"/>
    </row>
    <row r="223" spans="1:17" x14ac:dyDescent="0.25">
      <c r="A223" s="158" t="s">
        <v>14</v>
      </c>
      <c r="B223" s="158"/>
      <c r="C223" s="158"/>
      <c r="D223" s="158"/>
      <c r="E223" s="158"/>
      <c r="F223" s="158"/>
      <c r="G223" s="159" t="s">
        <v>26</v>
      </c>
      <c r="H223" s="159"/>
      <c r="I223" s="159"/>
      <c r="J223" s="159"/>
      <c r="K223" s="159"/>
      <c r="L223" s="159"/>
      <c r="M223" s="159"/>
      <c r="N223" s="159"/>
    </row>
    <row r="224" spans="1:17" x14ac:dyDescent="0.25">
      <c r="A224" s="143" t="s">
        <v>100</v>
      </c>
      <c r="B224" s="143"/>
      <c r="C224" s="144" t="s">
        <v>152</v>
      </c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</row>
    <row r="225" spans="1:14" x14ac:dyDescent="0.25">
      <c r="A225" s="143" t="s">
        <v>15</v>
      </c>
      <c r="B225" s="143"/>
      <c r="C225" s="144" t="s">
        <v>129</v>
      </c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</row>
    <row r="226" spans="1:14" x14ac:dyDescent="0.25">
      <c r="A226" s="145" t="s">
        <v>109</v>
      </c>
      <c r="B226" s="146"/>
      <c r="C226" s="146"/>
      <c r="D226" s="146"/>
      <c r="E226" s="147"/>
      <c r="F226" s="144"/>
      <c r="G226" s="144"/>
      <c r="H226" s="144"/>
      <c r="I226" s="154" t="s">
        <v>101</v>
      </c>
      <c r="J226" s="154"/>
      <c r="K226" s="154"/>
      <c r="L226" s="154"/>
      <c r="M226" s="154"/>
      <c r="N226" s="154"/>
    </row>
    <row r="227" spans="1:14" x14ac:dyDescent="0.25">
      <c r="A227" s="148"/>
      <c r="B227" s="149"/>
      <c r="C227" s="149"/>
      <c r="D227" s="149"/>
      <c r="E227" s="150"/>
      <c r="F227" s="144"/>
      <c r="G227" s="144"/>
      <c r="H227" s="144"/>
      <c r="I227" s="154"/>
      <c r="J227" s="154"/>
      <c r="K227" s="154"/>
      <c r="L227" s="154"/>
      <c r="M227" s="154"/>
      <c r="N227" s="154"/>
    </row>
    <row r="228" spans="1:14" x14ac:dyDescent="0.25">
      <c r="A228" s="148"/>
      <c r="B228" s="149"/>
      <c r="C228" s="149"/>
      <c r="D228" s="149"/>
      <c r="E228" s="150"/>
      <c r="F228" s="144"/>
      <c r="G228" s="144"/>
      <c r="H228" s="144"/>
      <c r="I228" s="154"/>
      <c r="J228" s="154"/>
      <c r="K228" s="154"/>
      <c r="L228" s="154"/>
      <c r="M228" s="154"/>
      <c r="N228" s="154"/>
    </row>
    <row r="229" spans="1:14" x14ac:dyDescent="0.25">
      <c r="A229" s="151"/>
      <c r="B229" s="152"/>
      <c r="C229" s="152"/>
      <c r="D229" s="152"/>
      <c r="E229" s="153"/>
      <c r="F229" s="144"/>
      <c r="G229" s="144"/>
      <c r="H229" s="144"/>
      <c r="I229" s="154"/>
      <c r="J229" s="154"/>
      <c r="K229" s="154"/>
      <c r="L229" s="154"/>
      <c r="M229" s="154"/>
      <c r="N229" s="154"/>
    </row>
    <row r="230" spans="1:14" x14ac:dyDescent="0.25">
      <c r="A230" s="155" t="s">
        <v>24</v>
      </c>
      <c r="B230" s="156"/>
      <c r="C230" s="156"/>
      <c r="D230" s="156"/>
      <c r="E230" s="156"/>
      <c r="F230" s="156"/>
      <c r="G230" s="156"/>
      <c r="H230" s="156"/>
      <c r="I230" s="156"/>
      <c r="J230" s="156"/>
      <c r="K230" s="156"/>
      <c r="L230" s="156"/>
      <c r="M230" s="156"/>
      <c r="N230" s="157"/>
    </row>
    <row r="231" spans="1:14" x14ac:dyDescent="0.25">
      <c r="A231" s="54"/>
      <c r="B231" s="79" t="s">
        <v>102</v>
      </c>
      <c r="C231" s="79"/>
      <c r="D231" s="141" t="s">
        <v>10</v>
      </c>
      <c r="E231" s="141"/>
      <c r="F231" s="80"/>
      <c r="G231" s="80"/>
      <c r="H231" s="90" t="s">
        <v>10</v>
      </c>
      <c r="I231" s="92" t="s">
        <v>25</v>
      </c>
      <c r="J231" s="93"/>
      <c r="K231" s="92" t="s">
        <v>10</v>
      </c>
      <c r="L231" s="81"/>
      <c r="M231" s="102"/>
      <c r="N231" s="82"/>
    </row>
    <row r="232" spans="1:14" x14ac:dyDescent="0.25">
      <c r="A232" s="54"/>
      <c r="B232" s="83" t="s">
        <v>16</v>
      </c>
      <c r="C232" s="83"/>
      <c r="D232" s="134" t="s">
        <v>103</v>
      </c>
      <c r="E232" s="134"/>
      <c r="F232" s="80"/>
      <c r="G232" s="80"/>
      <c r="H232" s="91" t="s">
        <v>20</v>
      </c>
      <c r="I232" s="142">
        <v>3</v>
      </c>
      <c r="J232" s="142"/>
      <c r="K232" s="94" t="s">
        <v>26</v>
      </c>
      <c r="L232" s="95"/>
      <c r="M232" s="103"/>
      <c r="N232" s="82"/>
    </row>
    <row r="233" spans="1:14" x14ac:dyDescent="0.25">
      <c r="A233" s="54"/>
      <c r="B233" s="83" t="s">
        <v>17</v>
      </c>
      <c r="C233" s="83"/>
      <c r="D233" s="134" t="s">
        <v>104</v>
      </c>
      <c r="E233" s="134"/>
      <c r="F233" s="80"/>
      <c r="G233" s="80"/>
      <c r="H233" s="91" t="s">
        <v>21</v>
      </c>
      <c r="I233" s="142">
        <v>2</v>
      </c>
      <c r="J233" s="142"/>
      <c r="K233" s="94" t="s">
        <v>27</v>
      </c>
      <c r="L233" s="95"/>
      <c r="M233" s="103"/>
      <c r="N233" s="82"/>
    </row>
    <row r="234" spans="1:14" x14ac:dyDescent="0.25">
      <c r="A234" s="54"/>
      <c r="B234" s="83" t="s">
        <v>18</v>
      </c>
      <c r="C234" s="83"/>
      <c r="D234" s="134" t="s">
        <v>105</v>
      </c>
      <c r="E234" s="134"/>
      <c r="F234" s="80"/>
      <c r="G234" s="80"/>
      <c r="H234" s="91" t="s">
        <v>22</v>
      </c>
      <c r="I234" s="142">
        <v>1</v>
      </c>
      <c r="J234" s="142"/>
      <c r="K234" s="94" t="s">
        <v>28</v>
      </c>
      <c r="L234" s="95"/>
      <c r="M234" s="103"/>
      <c r="N234" s="82"/>
    </row>
    <row r="235" spans="1:14" x14ac:dyDescent="0.25">
      <c r="A235" s="54"/>
      <c r="B235" s="83" t="s">
        <v>19</v>
      </c>
      <c r="C235" s="83"/>
      <c r="D235" s="134" t="s">
        <v>106</v>
      </c>
      <c r="E235" s="134"/>
      <c r="F235" s="80"/>
      <c r="G235" s="80"/>
      <c r="H235" s="80" t="s">
        <v>23</v>
      </c>
      <c r="I235" s="85"/>
      <c r="J235" s="85"/>
      <c r="K235" s="85"/>
      <c r="L235" s="85"/>
      <c r="M235" s="104"/>
      <c r="N235" s="86"/>
    </row>
    <row r="238" spans="1:14" ht="15.75" x14ac:dyDescent="0.25">
      <c r="A238" s="56"/>
      <c r="B238" s="187" t="s">
        <v>0</v>
      </c>
      <c r="C238" s="187"/>
      <c r="D238" s="187"/>
      <c r="E238" s="187"/>
      <c r="F238" s="187"/>
      <c r="G238" s="187"/>
      <c r="H238" s="187"/>
      <c r="I238" s="187" t="s">
        <v>1</v>
      </c>
      <c r="J238" s="187"/>
      <c r="K238" s="187"/>
      <c r="L238" s="187"/>
      <c r="M238" s="187"/>
      <c r="N238" s="187"/>
    </row>
    <row r="239" spans="1:14" ht="21" x14ac:dyDescent="0.35">
      <c r="A239" s="188" t="s">
        <v>90</v>
      </c>
      <c r="B239" s="188"/>
      <c r="C239" s="188"/>
      <c r="D239" s="188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</row>
    <row r="240" spans="1:14" x14ac:dyDescent="0.25">
      <c r="A240" s="189" t="s">
        <v>91</v>
      </c>
      <c r="B240" s="189"/>
      <c r="C240" s="189"/>
      <c r="D240" s="189"/>
      <c r="E240" s="189"/>
      <c r="F240" s="190" t="s">
        <v>11</v>
      </c>
      <c r="G240" s="190"/>
      <c r="H240" s="190"/>
      <c r="I240" s="190"/>
      <c r="J240" s="1" t="s">
        <v>81</v>
      </c>
      <c r="K240" s="191" t="s">
        <v>2</v>
      </c>
      <c r="L240" s="192"/>
      <c r="M240" s="192"/>
      <c r="N240" s="193"/>
    </row>
    <row r="241" spans="1:14" x14ac:dyDescent="0.25">
      <c r="A241" s="154" t="s">
        <v>48</v>
      </c>
      <c r="B241" s="154"/>
      <c r="C241" s="154"/>
      <c r="D241" s="154"/>
      <c r="E241" s="154"/>
      <c r="F241" s="154"/>
      <c r="G241" s="154"/>
      <c r="H241" s="154"/>
      <c r="I241" s="154"/>
      <c r="J241" s="154"/>
      <c r="K241" s="154"/>
      <c r="L241" s="154"/>
      <c r="M241" s="154"/>
      <c r="N241" s="154"/>
    </row>
    <row r="242" spans="1:14" x14ac:dyDescent="0.25">
      <c r="A242" s="143" t="s">
        <v>92</v>
      </c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</row>
    <row r="243" spans="1:14" x14ac:dyDescent="0.25">
      <c r="A243" s="158" t="s">
        <v>3</v>
      </c>
      <c r="B243" s="158"/>
      <c r="C243" s="158"/>
      <c r="D243" s="158"/>
      <c r="E243" s="154" t="s">
        <v>65</v>
      </c>
      <c r="F243" s="154"/>
      <c r="G243" s="154"/>
      <c r="H243" s="154"/>
      <c r="I243" s="174" t="s">
        <v>124</v>
      </c>
      <c r="J243" s="175"/>
      <c r="K243" s="175"/>
      <c r="L243" s="175"/>
      <c r="M243" s="175"/>
      <c r="N243" s="176"/>
    </row>
    <row r="244" spans="1:14" x14ac:dyDescent="0.25">
      <c r="A244" s="158" t="s">
        <v>4</v>
      </c>
      <c r="B244" s="158"/>
      <c r="C244" s="158"/>
      <c r="D244" s="158"/>
      <c r="E244" s="154" t="s">
        <v>107</v>
      </c>
      <c r="F244" s="154"/>
      <c r="G244" s="154"/>
      <c r="H244" s="154"/>
      <c r="I244" s="177"/>
      <c r="J244" s="178"/>
      <c r="K244" s="178"/>
      <c r="L244" s="178"/>
      <c r="M244" s="178"/>
      <c r="N244" s="179"/>
    </row>
    <row r="245" spans="1:14" x14ac:dyDescent="0.25">
      <c r="A245" s="158" t="s">
        <v>5</v>
      </c>
      <c r="B245" s="158"/>
      <c r="C245" s="158"/>
      <c r="D245" s="158"/>
      <c r="E245" s="186" t="s">
        <v>163</v>
      </c>
      <c r="F245" s="186"/>
      <c r="G245" s="186"/>
      <c r="H245" s="186"/>
      <c r="I245" s="180"/>
      <c r="J245" s="181"/>
      <c r="K245" s="181"/>
      <c r="L245" s="181"/>
      <c r="M245" s="181"/>
      <c r="N245" s="182"/>
    </row>
    <row r="246" spans="1:14" x14ac:dyDescent="0.25">
      <c r="A246" s="158" t="s">
        <v>6</v>
      </c>
      <c r="B246" s="158"/>
      <c r="C246" s="158"/>
      <c r="D246" s="158"/>
      <c r="E246" s="169" t="s">
        <v>125</v>
      </c>
      <c r="F246" s="169"/>
      <c r="G246" s="169"/>
      <c r="H246" s="169"/>
      <c r="I246" s="183"/>
      <c r="J246" s="184"/>
      <c r="K246" s="184"/>
      <c r="L246" s="184"/>
      <c r="M246" s="184"/>
      <c r="N246" s="185"/>
    </row>
    <row r="247" spans="1:14" x14ac:dyDescent="0.25">
      <c r="A247" s="154" t="s">
        <v>7</v>
      </c>
      <c r="B247" s="154"/>
      <c r="C247" s="154"/>
      <c r="D247" s="154"/>
      <c r="E247" s="154"/>
      <c r="F247" s="154"/>
      <c r="G247" s="154"/>
      <c r="H247" s="154"/>
      <c r="I247" s="154"/>
      <c r="J247" s="154"/>
      <c r="K247" s="154"/>
      <c r="L247" s="154"/>
      <c r="M247" s="154"/>
      <c r="N247" s="154"/>
    </row>
    <row r="248" spans="1:14" x14ac:dyDescent="0.25">
      <c r="A248" s="172" t="s">
        <v>93</v>
      </c>
      <c r="B248" s="169" t="s">
        <v>94</v>
      </c>
      <c r="C248" s="169"/>
      <c r="D248" s="169" t="s">
        <v>95</v>
      </c>
      <c r="E248" s="169"/>
      <c r="F248" s="172" t="s">
        <v>33</v>
      </c>
      <c r="G248" s="172"/>
      <c r="H248" s="172"/>
      <c r="I248" s="173" t="s">
        <v>96</v>
      </c>
      <c r="J248" s="173"/>
      <c r="K248" s="173"/>
      <c r="L248" s="58"/>
      <c r="M248" s="96"/>
      <c r="N248" s="59" t="s">
        <v>10</v>
      </c>
    </row>
    <row r="249" spans="1:14" ht="33.75" x14ac:dyDescent="0.25">
      <c r="A249" s="172"/>
      <c r="B249" s="169"/>
      <c r="C249" s="169"/>
      <c r="D249" s="60" t="s">
        <v>31</v>
      </c>
      <c r="E249" s="60" t="s">
        <v>32</v>
      </c>
      <c r="F249" s="61" t="s">
        <v>31</v>
      </c>
      <c r="G249" s="61" t="s">
        <v>32</v>
      </c>
      <c r="H249" s="60" t="s">
        <v>97</v>
      </c>
      <c r="I249" s="61" t="s">
        <v>31</v>
      </c>
      <c r="J249" s="61" t="s">
        <v>32</v>
      </c>
      <c r="K249" s="60" t="s">
        <v>34</v>
      </c>
      <c r="L249" s="60" t="s">
        <v>96</v>
      </c>
      <c r="M249" s="97" t="s">
        <v>98</v>
      </c>
      <c r="N249" s="62" t="s">
        <v>12</v>
      </c>
    </row>
    <row r="250" spans="1:14" x14ac:dyDescent="0.25">
      <c r="A250" s="63"/>
      <c r="B250" s="64"/>
      <c r="C250" s="64"/>
      <c r="D250" s="60"/>
      <c r="E250" s="60"/>
      <c r="F250" s="61"/>
      <c r="G250" s="61"/>
      <c r="H250" s="60">
        <v>50</v>
      </c>
      <c r="I250" s="61"/>
      <c r="J250" s="61"/>
      <c r="K250" s="65">
        <v>100</v>
      </c>
      <c r="L250" s="66">
        <v>0.5</v>
      </c>
      <c r="M250" s="98">
        <v>1</v>
      </c>
      <c r="N250" s="62"/>
    </row>
    <row r="251" spans="1:14" ht="15.75" x14ac:dyDescent="0.25">
      <c r="A251" s="169">
        <v>301</v>
      </c>
      <c r="B251" s="165" t="s">
        <v>8</v>
      </c>
      <c r="C251" s="64" t="s">
        <v>40</v>
      </c>
      <c r="D251" s="67">
        <v>20</v>
      </c>
      <c r="E251" s="68">
        <v>7</v>
      </c>
      <c r="F251" s="67">
        <v>30</v>
      </c>
      <c r="G251" s="87">
        <v>15.75</v>
      </c>
      <c r="H251" s="67">
        <f>SUM(E251,G251)</f>
        <v>22.75</v>
      </c>
      <c r="I251" s="67">
        <v>80</v>
      </c>
      <c r="J251" s="69">
        <v>45.5</v>
      </c>
      <c r="K251" s="70">
        <f>SUM(J251,J252)</f>
        <v>60.5</v>
      </c>
      <c r="L251" s="70">
        <f>K251/2</f>
        <v>30.25</v>
      </c>
      <c r="M251" s="99">
        <f>(H251+L251)</f>
        <v>53</v>
      </c>
      <c r="N251" s="40" t="str">
        <f t="shared" ref="N251" si="96">IF(M251&gt;=91,"A1",IF(M251&gt;=81,"A2",IF(M251&gt;=71,"B1",IF(M251&gt;=61,"B2",IF(M251&gt;=51,"C1",IF(M251&gt;=41,"C2",IF(M251&gt;=33,"D","E")))))))</f>
        <v>C1</v>
      </c>
    </row>
    <row r="252" spans="1:14" x14ac:dyDescent="0.25">
      <c r="A252" s="169"/>
      <c r="B252" s="165"/>
      <c r="C252" s="64" t="s">
        <v>41</v>
      </c>
      <c r="D252" s="67"/>
      <c r="E252" s="67"/>
      <c r="F252" s="67"/>
      <c r="G252" s="88"/>
      <c r="H252" s="67"/>
      <c r="I252" s="67">
        <v>20</v>
      </c>
      <c r="J252" s="69">
        <v>15</v>
      </c>
      <c r="K252" s="70"/>
      <c r="L252" s="70"/>
      <c r="M252" s="99"/>
      <c r="N252" s="71"/>
    </row>
    <row r="253" spans="1:14" ht="15.75" x14ac:dyDescent="0.25">
      <c r="A253" s="163" t="s">
        <v>45</v>
      </c>
      <c r="B253" s="165" t="s">
        <v>42</v>
      </c>
      <c r="C253" s="64" t="s">
        <v>40</v>
      </c>
      <c r="D253" s="67">
        <v>20</v>
      </c>
      <c r="E253" s="72">
        <v>11</v>
      </c>
      <c r="F253" s="67">
        <v>30</v>
      </c>
      <c r="G253" s="87">
        <v>9.94</v>
      </c>
      <c r="H253" s="67">
        <f t="shared" ref="H253" si="97">SUM(E253,G253)</f>
        <v>20.939999999999998</v>
      </c>
      <c r="I253" s="67">
        <v>80</v>
      </c>
      <c r="J253" s="69">
        <v>28.5</v>
      </c>
      <c r="K253" s="70">
        <f t="shared" ref="K253" si="98">SUM(J253,J254)</f>
        <v>43.5</v>
      </c>
      <c r="L253" s="70">
        <f t="shared" ref="L253" si="99">K253/2</f>
        <v>21.75</v>
      </c>
      <c r="M253" s="99">
        <f t="shared" ref="M253" si="100">(H253+L253)</f>
        <v>42.69</v>
      </c>
      <c r="N253" s="40" t="str">
        <f t="shared" ref="N253" si="101">IF(M253&gt;=91,"A1",IF(M253&gt;=81,"A2",IF(M253&gt;=71,"B1",IF(M253&gt;=61,"B2",IF(M253&gt;=51,"C1",IF(M253&gt;=41,"C2",IF(M253&gt;=33,"D","E")))))))</f>
        <v>C2</v>
      </c>
    </row>
    <row r="254" spans="1:14" x14ac:dyDescent="0.25">
      <c r="A254" s="163"/>
      <c r="B254" s="165"/>
      <c r="C254" s="64" t="s">
        <v>41</v>
      </c>
      <c r="D254" s="67"/>
      <c r="E254" s="67"/>
      <c r="F254" s="67"/>
      <c r="G254" s="88"/>
      <c r="H254" s="67"/>
      <c r="I254" s="67">
        <v>20</v>
      </c>
      <c r="J254" s="69">
        <v>15</v>
      </c>
      <c r="K254" s="70"/>
      <c r="L254" s="70"/>
      <c r="M254" s="99"/>
      <c r="N254" s="71"/>
    </row>
    <row r="255" spans="1:14" ht="15.75" customHeight="1" x14ac:dyDescent="0.25">
      <c r="A255" s="163" t="s">
        <v>46</v>
      </c>
      <c r="B255" s="170" t="s">
        <v>43</v>
      </c>
      <c r="C255" s="64" t="s">
        <v>40</v>
      </c>
      <c r="D255" s="67">
        <v>20</v>
      </c>
      <c r="E255" s="72">
        <v>10.5</v>
      </c>
      <c r="F255" s="67">
        <v>30</v>
      </c>
      <c r="G255" s="87">
        <v>3.9</v>
      </c>
      <c r="H255" s="67">
        <f t="shared" ref="H255" si="102">SUM(E255,G255)</f>
        <v>14.4</v>
      </c>
      <c r="I255" s="67">
        <v>80</v>
      </c>
      <c r="J255" s="69">
        <v>31</v>
      </c>
      <c r="K255" s="70">
        <f t="shared" ref="K255" si="103">SUM(J255,J256)</f>
        <v>46</v>
      </c>
      <c r="L255" s="70">
        <f t="shared" ref="L255" si="104">K255/2</f>
        <v>23</v>
      </c>
      <c r="M255" s="99">
        <f t="shared" ref="M255" si="105">(H255+L255)</f>
        <v>37.4</v>
      </c>
      <c r="N255" s="40" t="str">
        <f t="shared" ref="N255" si="106">IF(M255&gt;=91,"A1",IF(M255&gt;=81,"A2",IF(M255&gt;=71,"B1",IF(M255&gt;=61,"B2",IF(M255&gt;=51,"C1",IF(M255&gt;=41,"C2",IF(M255&gt;=33,"D","E")))))))</f>
        <v>D</v>
      </c>
    </row>
    <row r="256" spans="1:14" x14ac:dyDescent="0.25">
      <c r="A256" s="163"/>
      <c r="B256" s="171"/>
      <c r="C256" s="64" t="s">
        <v>41</v>
      </c>
      <c r="D256" s="67"/>
      <c r="E256" s="67"/>
      <c r="F256" s="67"/>
      <c r="G256" s="88"/>
      <c r="H256" s="67"/>
      <c r="I256" s="67">
        <v>20</v>
      </c>
      <c r="J256" s="69">
        <v>15</v>
      </c>
      <c r="K256" s="70"/>
      <c r="L256" s="70"/>
      <c r="M256" s="99"/>
      <c r="N256" s="71"/>
    </row>
    <row r="257" spans="1:14" ht="15.75" x14ac:dyDescent="0.25">
      <c r="A257" s="163" t="s">
        <v>79</v>
      </c>
      <c r="B257" s="164" t="s">
        <v>44</v>
      </c>
      <c r="C257" s="64" t="s">
        <v>40</v>
      </c>
      <c r="D257" s="67">
        <v>20</v>
      </c>
      <c r="E257" s="89">
        <v>3.5</v>
      </c>
      <c r="F257" s="67">
        <v>30</v>
      </c>
      <c r="G257" s="87">
        <v>1.3</v>
      </c>
      <c r="H257" s="67">
        <f t="shared" ref="H257" si="107">SUM(E257,G257)</f>
        <v>4.8</v>
      </c>
      <c r="I257" s="67">
        <v>80</v>
      </c>
      <c r="J257" s="106">
        <v>22</v>
      </c>
      <c r="K257" s="70">
        <f t="shared" ref="K257" si="108">SUM(J257,J258)</f>
        <v>36</v>
      </c>
      <c r="L257" s="70">
        <f t="shared" ref="L257" si="109">K257/2</f>
        <v>18</v>
      </c>
      <c r="M257" s="99">
        <f t="shared" ref="M257" si="110">(H257+L257)</f>
        <v>22.8</v>
      </c>
      <c r="N257" s="40" t="str">
        <f t="shared" ref="N257" si="111">IF(M257&gt;=91,"A1",IF(M257&gt;=81,"A2",IF(M257&gt;=71,"B1",IF(M257&gt;=61,"B2",IF(M257&gt;=51,"C1",IF(M257&gt;=41,"C2",IF(M257&gt;=33,"D","E")))))))</f>
        <v>E</v>
      </c>
    </row>
    <row r="258" spans="1:14" x14ac:dyDescent="0.25">
      <c r="A258" s="163"/>
      <c r="B258" s="164"/>
      <c r="C258" s="64" t="s">
        <v>41</v>
      </c>
      <c r="D258" s="67"/>
      <c r="E258" s="67"/>
      <c r="F258" s="67"/>
      <c r="G258" s="88"/>
      <c r="H258" s="67"/>
      <c r="I258" s="67">
        <v>20</v>
      </c>
      <c r="J258" s="69">
        <v>14</v>
      </c>
      <c r="K258" s="70"/>
      <c r="L258" s="70"/>
      <c r="M258" s="99"/>
      <c r="N258" s="71"/>
    </row>
    <row r="259" spans="1:14" ht="15.75" x14ac:dyDescent="0.25">
      <c r="A259" s="163" t="s">
        <v>36</v>
      </c>
      <c r="B259" s="165" t="s">
        <v>35</v>
      </c>
      <c r="C259" s="64" t="s">
        <v>40</v>
      </c>
      <c r="D259" s="67">
        <v>20</v>
      </c>
      <c r="E259" s="72">
        <v>13</v>
      </c>
      <c r="F259" s="67">
        <v>30</v>
      </c>
      <c r="G259" s="87">
        <v>5.6</v>
      </c>
      <c r="H259" s="67">
        <f t="shared" ref="H259" si="112">SUM(E259,G259)</f>
        <v>18.600000000000001</v>
      </c>
      <c r="I259" s="67">
        <v>70</v>
      </c>
      <c r="J259" s="69">
        <v>37</v>
      </c>
      <c r="K259" s="70">
        <f>SUM(J259,J260)</f>
        <v>66</v>
      </c>
      <c r="L259" s="70">
        <f t="shared" ref="L259" si="113">K259/2</f>
        <v>33</v>
      </c>
      <c r="M259" s="99">
        <f t="shared" ref="M259" si="114">(H259+L259)</f>
        <v>51.6</v>
      </c>
      <c r="N259" s="40" t="str">
        <f t="shared" ref="N259" si="115">IF(M259&gt;=91,"A1",IF(M259&gt;=81,"A2",IF(M259&gt;=71,"B1",IF(M259&gt;=61,"B2",IF(M259&gt;=51,"C1",IF(M259&gt;=41,"C2",IF(M259&gt;=33,"D","E")))))))</f>
        <v>C1</v>
      </c>
    </row>
    <row r="260" spans="1:14" x14ac:dyDescent="0.25">
      <c r="A260" s="163"/>
      <c r="B260" s="165"/>
      <c r="C260" s="64" t="s">
        <v>41</v>
      </c>
      <c r="D260" s="67"/>
      <c r="E260" s="67"/>
      <c r="F260" s="67"/>
      <c r="G260" s="67"/>
      <c r="H260" s="67"/>
      <c r="I260" s="67">
        <v>30</v>
      </c>
      <c r="J260" s="69">
        <v>29</v>
      </c>
      <c r="K260" s="70"/>
      <c r="L260" s="70"/>
      <c r="M260" s="99"/>
      <c r="N260" s="71"/>
    </row>
    <row r="261" spans="1:14" x14ac:dyDescent="0.25">
      <c r="A261" s="73" t="s">
        <v>80</v>
      </c>
      <c r="B261" s="74" t="s">
        <v>99</v>
      </c>
      <c r="C261" s="64"/>
      <c r="D261" s="67">
        <v>40</v>
      </c>
      <c r="E261" s="67">
        <v>28</v>
      </c>
      <c r="F261" s="67"/>
      <c r="G261" s="67"/>
      <c r="H261" s="67"/>
      <c r="I261" s="67">
        <v>60</v>
      </c>
      <c r="J261" s="69">
        <v>43</v>
      </c>
      <c r="K261" s="70"/>
      <c r="L261" s="70"/>
      <c r="M261" s="99"/>
      <c r="N261" s="71"/>
    </row>
    <row r="262" spans="1:14" x14ac:dyDescent="0.25">
      <c r="A262" s="73"/>
      <c r="B262" s="74"/>
      <c r="C262" s="64"/>
      <c r="D262" s="67"/>
      <c r="E262" s="67"/>
      <c r="F262" s="67"/>
      <c r="G262" s="67"/>
      <c r="H262" s="67"/>
      <c r="I262" s="67"/>
      <c r="J262" s="69"/>
      <c r="K262" s="70"/>
      <c r="L262" s="70"/>
      <c r="M262" s="99"/>
      <c r="N262" s="71"/>
    </row>
    <row r="263" spans="1:14" x14ac:dyDescent="0.25">
      <c r="A263" s="143" t="s">
        <v>30</v>
      </c>
      <c r="B263" s="143"/>
      <c r="C263" s="56">
        <f>(M251+M253+M255+M257+M259)</f>
        <v>207.49</v>
      </c>
      <c r="D263" s="166" t="s">
        <v>108</v>
      </c>
      <c r="E263" s="167"/>
      <c r="F263" s="168"/>
      <c r="G263" s="174">
        <f>(C263/500)*100</f>
        <v>41.498000000000005</v>
      </c>
      <c r="H263" s="176"/>
      <c r="I263" s="67"/>
      <c r="J263" s="69"/>
      <c r="K263" s="2"/>
      <c r="L263" s="2"/>
      <c r="M263" s="100"/>
      <c r="N263" s="75"/>
    </row>
    <row r="264" spans="1:14" x14ac:dyDescent="0.25">
      <c r="A264" s="76"/>
      <c r="B264" s="76"/>
      <c r="C264" s="56"/>
      <c r="D264" s="77"/>
      <c r="E264" s="77"/>
      <c r="F264" s="77"/>
      <c r="G264" s="56"/>
      <c r="H264" s="56"/>
      <c r="I264" s="67"/>
      <c r="J264" s="69"/>
      <c r="K264" s="2"/>
      <c r="L264" s="2"/>
      <c r="M264" s="100"/>
      <c r="N264" s="75"/>
    </row>
    <row r="265" spans="1:14" x14ac:dyDescent="0.25">
      <c r="A265" s="76"/>
      <c r="B265" s="76"/>
      <c r="C265" s="56"/>
      <c r="D265" s="77"/>
      <c r="E265" s="77"/>
      <c r="F265" s="77"/>
      <c r="G265" s="56"/>
      <c r="H265" s="56"/>
      <c r="I265" s="67"/>
      <c r="J265" s="67"/>
      <c r="K265" s="78"/>
      <c r="L265" s="78"/>
      <c r="M265" s="101"/>
      <c r="N265" s="67"/>
    </row>
    <row r="266" spans="1:14" x14ac:dyDescent="0.25">
      <c r="A266" s="162" t="s">
        <v>37</v>
      </c>
      <c r="B266" s="162"/>
      <c r="C266" s="162"/>
      <c r="D266" s="162"/>
      <c r="E266" s="162"/>
      <c r="F266" s="162"/>
      <c r="G266" s="162"/>
      <c r="H266" s="162"/>
      <c r="I266" s="162"/>
      <c r="J266" s="162"/>
      <c r="K266" s="162"/>
      <c r="L266" s="162"/>
      <c r="M266" s="162"/>
      <c r="N266" s="162"/>
    </row>
    <row r="267" spans="1:14" x14ac:dyDescent="0.25">
      <c r="A267" s="154" t="s">
        <v>38</v>
      </c>
      <c r="B267" s="154"/>
      <c r="C267" s="154"/>
      <c r="D267" s="154"/>
      <c r="E267" s="154"/>
      <c r="F267" s="154"/>
      <c r="G267" s="154"/>
      <c r="H267" s="154"/>
      <c r="I267" s="154"/>
      <c r="J267" s="154"/>
      <c r="K267" s="154"/>
      <c r="L267" s="154"/>
      <c r="M267" s="154"/>
      <c r="N267" s="154"/>
    </row>
    <row r="268" spans="1:14" x14ac:dyDescent="0.25">
      <c r="A268" s="154" t="s">
        <v>9</v>
      </c>
      <c r="B268" s="154"/>
      <c r="C268" s="154"/>
      <c r="D268" s="154"/>
      <c r="E268" s="154"/>
      <c r="F268" s="154"/>
      <c r="G268" s="154" t="s">
        <v>10</v>
      </c>
      <c r="H268" s="154"/>
      <c r="I268" s="154"/>
      <c r="J268" s="154"/>
      <c r="K268" s="154"/>
      <c r="L268" s="154"/>
      <c r="M268" s="154"/>
      <c r="N268" s="154"/>
    </row>
    <row r="269" spans="1:14" x14ac:dyDescent="0.25">
      <c r="A269" s="143" t="s">
        <v>39</v>
      </c>
      <c r="B269" s="143"/>
      <c r="C269" s="143"/>
      <c r="D269" s="143"/>
      <c r="E269" s="143"/>
      <c r="F269" s="143"/>
      <c r="G269" s="159" t="s">
        <v>26</v>
      </c>
      <c r="H269" s="159"/>
      <c r="I269" s="159"/>
      <c r="J269" s="159"/>
      <c r="K269" s="159"/>
      <c r="L269" s="159"/>
      <c r="M269" s="159"/>
      <c r="N269" s="159"/>
    </row>
    <row r="270" spans="1:14" x14ac:dyDescent="0.25">
      <c r="A270" s="158" t="s">
        <v>13</v>
      </c>
      <c r="B270" s="158"/>
      <c r="C270" s="158"/>
      <c r="D270" s="158"/>
      <c r="E270" s="158"/>
      <c r="F270" s="158"/>
      <c r="G270" s="159" t="s">
        <v>26</v>
      </c>
      <c r="H270" s="159"/>
      <c r="I270" s="159"/>
      <c r="J270" s="159"/>
      <c r="K270" s="159"/>
      <c r="L270" s="159"/>
      <c r="M270" s="159"/>
      <c r="N270" s="159"/>
    </row>
    <row r="271" spans="1:14" x14ac:dyDescent="0.25">
      <c r="A271" s="158" t="s">
        <v>14</v>
      </c>
      <c r="B271" s="158"/>
      <c r="C271" s="158"/>
      <c r="D271" s="158"/>
      <c r="E271" s="158"/>
      <c r="F271" s="158"/>
      <c r="G271" s="159" t="s">
        <v>26</v>
      </c>
      <c r="H271" s="159"/>
      <c r="I271" s="159"/>
      <c r="J271" s="159"/>
      <c r="K271" s="159"/>
      <c r="L271" s="159"/>
      <c r="M271" s="159"/>
      <c r="N271" s="159"/>
    </row>
    <row r="272" spans="1:14" x14ac:dyDescent="0.25">
      <c r="A272" s="143" t="s">
        <v>100</v>
      </c>
      <c r="B272" s="143"/>
      <c r="C272" s="144" t="s">
        <v>149</v>
      </c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  <c r="N272" s="144"/>
    </row>
    <row r="273" spans="1:14" x14ac:dyDescent="0.25">
      <c r="A273" s="145" t="s">
        <v>109</v>
      </c>
      <c r="B273" s="146"/>
      <c r="C273" s="146"/>
      <c r="D273" s="146"/>
      <c r="E273" s="147"/>
      <c r="F273" s="144"/>
      <c r="G273" s="144"/>
      <c r="H273" s="144"/>
      <c r="I273" s="154" t="s">
        <v>101</v>
      </c>
      <c r="J273" s="154"/>
      <c r="K273" s="154"/>
      <c r="L273" s="154"/>
      <c r="M273" s="154"/>
      <c r="N273" s="154"/>
    </row>
    <row r="274" spans="1:14" x14ac:dyDescent="0.25">
      <c r="A274" s="148"/>
      <c r="B274" s="149"/>
      <c r="C274" s="149"/>
      <c r="D274" s="149"/>
      <c r="E274" s="150"/>
      <c r="F274" s="144"/>
      <c r="G274" s="144"/>
      <c r="H274" s="144"/>
      <c r="I274" s="154"/>
      <c r="J274" s="154"/>
      <c r="K274" s="154"/>
      <c r="L274" s="154"/>
      <c r="M274" s="154"/>
      <c r="N274" s="154"/>
    </row>
    <row r="275" spans="1:14" x14ac:dyDescent="0.25">
      <c r="A275" s="148"/>
      <c r="B275" s="149"/>
      <c r="C275" s="149"/>
      <c r="D275" s="149"/>
      <c r="E275" s="150"/>
      <c r="F275" s="144"/>
      <c r="G275" s="144"/>
      <c r="H275" s="144"/>
      <c r="I275" s="154"/>
      <c r="J275" s="154"/>
      <c r="K275" s="154"/>
      <c r="L275" s="154"/>
      <c r="M275" s="154"/>
      <c r="N275" s="154"/>
    </row>
    <row r="276" spans="1:14" x14ac:dyDescent="0.25">
      <c r="A276" s="151"/>
      <c r="B276" s="152"/>
      <c r="C276" s="152"/>
      <c r="D276" s="152"/>
      <c r="E276" s="153"/>
      <c r="F276" s="144"/>
      <c r="G276" s="144"/>
      <c r="H276" s="144"/>
      <c r="I276" s="154"/>
      <c r="J276" s="154"/>
      <c r="K276" s="154"/>
      <c r="L276" s="154"/>
      <c r="M276" s="154"/>
      <c r="N276" s="154"/>
    </row>
    <row r="277" spans="1:14" x14ac:dyDescent="0.25">
      <c r="A277" s="155" t="s">
        <v>24</v>
      </c>
      <c r="B277" s="156"/>
      <c r="C277" s="156"/>
      <c r="D277" s="156"/>
      <c r="E277" s="156"/>
      <c r="F277" s="156"/>
      <c r="G277" s="156"/>
      <c r="H277" s="156"/>
      <c r="I277" s="156"/>
      <c r="J277" s="156"/>
      <c r="K277" s="156"/>
      <c r="L277" s="156"/>
      <c r="M277" s="156"/>
      <c r="N277" s="157"/>
    </row>
    <row r="278" spans="1:14" x14ac:dyDescent="0.25">
      <c r="A278" s="54"/>
      <c r="B278" s="79" t="s">
        <v>102</v>
      </c>
      <c r="C278" s="79"/>
      <c r="D278" s="141" t="s">
        <v>10</v>
      </c>
      <c r="E278" s="141"/>
      <c r="F278" s="80"/>
      <c r="G278" s="80"/>
      <c r="H278" s="90" t="s">
        <v>10</v>
      </c>
      <c r="I278" s="92" t="s">
        <v>25</v>
      </c>
      <c r="J278" s="93"/>
      <c r="K278" s="92" t="s">
        <v>10</v>
      </c>
      <c r="L278" s="81"/>
      <c r="M278" s="102"/>
      <c r="N278" s="82"/>
    </row>
    <row r="279" spans="1:14" x14ac:dyDescent="0.25">
      <c r="A279" s="54"/>
      <c r="B279" s="83" t="s">
        <v>16</v>
      </c>
      <c r="C279" s="83"/>
      <c r="D279" s="134" t="s">
        <v>103</v>
      </c>
      <c r="E279" s="134"/>
      <c r="F279" s="80"/>
      <c r="G279" s="80"/>
      <c r="H279" s="91" t="s">
        <v>20</v>
      </c>
      <c r="I279" s="142">
        <v>3</v>
      </c>
      <c r="J279" s="142"/>
      <c r="K279" s="94" t="s">
        <v>26</v>
      </c>
      <c r="L279" s="95"/>
      <c r="M279" s="103"/>
      <c r="N279" s="82"/>
    </row>
    <row r="280" spans="1:14" x14ac:dyDescent="0.25">
      <c r="A280" s="54"/>
      <c r="B280" s="83" t="s">
        <v>17</v>
      </c>
      <c r="C280" s="83"/>
      <c r="D280" s="134" t="s">
        <v>104</v>
      </c>
      <c r="E280" s="134"/>
      <c r="F280" s="80"/>
      <c r="G280" s="80"/>
      <c r="H280" s="91" t="s">
        <v>21</v>
      </c>
      <c r="I280" s="142">
        <v>2</v>
      </c>
      <c r="J280" s="142"/>
      <c r="K280" s="94" t="s">
        <v>27</v>
      </c>
      <c r="L280" s="95"/>
      <c r="M280" s="103"/>
      <c r="N280" s="82"/>
    </row>
    <row r="281" spans="1:14" x14ac:dyDescent="0.25">
      <c r="A281" s="54"/>
      <c r="B281" s="83" t="s">
        <v>18</v>
      </c>
      <c r="C281" s="83"/>
      <c r="D281" s="134" t="s">
        <v>105</v>
      </c>
      <c r="E281" s="134"/>
      <c r="F281" s="80"/>
      <c r="G281" s="80"/>
      <c r="H281" s="91" t="s">
        <v>22</v>
      </c>
      <c r="I281" s="142">
        <v>1</v>
      </c>
      <c r="J281" s="142"/>
      <c r="K281" s="94" t="s">
        <v>28</v>
      </c>
      <c r="L281" s="95"/>
      <c r="M281" s="103"/>
      <c r="N281" s="82"/>
    </row>
    <row r="282" spans="1:14" x14ac:dyDescent="0.25">
      <c r="A282" s="54"/>
      <c r="B282" s="83" t="s">
        <v>19</v>
      </c>
      <c r="C282" s="83"/>
      <c r="D282" s="134" t="s">
        <v>106</v>
      </c>
      <c r="E282" s="134"/>
      <c r="F282" s="80"/>
      <c r="G282" s="80"/>
      <c r="H282" s="80" t="s">
        <v>23</v>
      </c>
      <c r="I282" s="85"/>
      <c r="J282" s="85"/>
      <c r="K282" s="85"/>
      <c r="L282" s="85"/>
      <c r="M282" s="104"/>
      <c r="N282" s="86"/>
    </row>
    <row r="285" spans="1:14" ht="15.75" x14ac:dyDescent="0.25">
      <c r="A285" s="56"/>
      <c r="B285" s="187" t="s">
        <v>0</v>
      </c>
      <c r="C285" s="187"/>
      <c r="D285" s="187"/>
      <c r="E285" s="187"/>
      <c r="F285" s="187"/>
      <c r="G285" s="187"/>
      <c r="H285" s="187"/>
      <c r="I285" s="187" t="s">
        <v>1</v>
      </c>
      <c r="J285" s="187"/>
      <c r="K285" s="187"/>
      <c r="L285" s="187"/>
      <c r="M285" s="187"/>
      <c r="N285" s="187"/>
    </row>
    <row r="286" spans="1:14" ht="21" x14ac:dyDescent="0.35">
      <c r="A286" s="188" t="s">
        <v>90</v>
      </c>
      <c r="B286" s="188"/>
      <c r="C286" s="188"/>
      <c r="D286" s="188"/>
      <c r="E286" s="188"/>
      <c r="F286" s="188"/>
      <c r="G286" s="188"/>
      <c r="H286" s="188"/>
      <c r="I286" s="188"/>
      <c r="J286" s="188"/>
      <c r="K286" s="188"/>
      <c r="L286" s="188"/>
      <c r="M286" s="188"/>
      <c r="N286" s="188"/>
    </row>
    <row r="287" spans="1:14" x14ac:dyDescent="0.25">
      <c r="A287" s="189" t="s">
        <v>91</v>
      </c>
      <c r="B287" s="189"/>
      <c r="C287" s="189"/>
      <c r="D287" s="189"/>
      <c r="E287" s="189"/>
      <c r="F287" s="190" t="s">
        <v>11</v>
      </c>
      <c r="G287" s="190"/>
      <c r="H287" s="190"/>
      <c r="I287" s="190"/>
      <c r="J287" s="1" t="s">
        <v>81</v>
      </c>
      <c r="K287" s="191" t="s">
        <v>2</v>
      </c>
      <c r="L287" s="192"/>
      <c r="M287" s="192"/>
      <c r="N287" s="193"/>
    </row>
    <row r="288" spans="1:14" x14ac:dyDescent="0.25">
      <c r="A288" s="154" t="s">
        <v>48</v>
      </c>
      <c r="B288" s="154"/>
      <c r="C288" s="154"/>
      <c r="D288" s="154"/>
      <c r="E288" s="154"/>
      <c r="F288" s="154"/>
      <c r="G288" s="154"/>
      <c r="H288" s="154"/>
      <c r="I288" s="154"/>
      <c r="J288" s="154"/>
      <c r="K288" s="154"/>
      <c r="L288" s="154"/>
      <c r="M288" s="154"/>
      <c r="N288" s="154"/>
    </row>
    <row r="289" spans="1:14" x14ac:dyDescent="0.25">
      <c r="A289" s="143" t="s">
        <v>92</v>
      </c>
      <c r="B289" s="143"/>
      <c r="C289" s="143"/>
      <c r="D289" s="143"/>
      <c r="E289" s="143"/>
      <c r="F289" s="143"/>
      <c r="G289" s="143"/>
      <c r="H289" s="143"/>
      <c r="I289" s="143"/>
      <c r="J289" s="143"/>
      <c r="K289" s="143"/>
      <c r="L289" s="143"/>
      <c r="M289" s="143"/>
      <c r="N289" s="143"/>
    </row>
    <row r="290" spans="1:14" x14ac:dyDescent="0.25">
      <c r="A290" s="158" t="s">
        <v>3</v>
      </c>
      <c r="B290" s="158"/>
      <c r="C290" s="158"/>
      <c r="D290" s="158"/>
      <c r="E290" s="154" t="s">
        <v>66</v>
      </c>
      <c r="F290" s="154"/>
      <c r="G290" s="154"/>
      <c r="H290" s="154"/>
      <c r="I290" s="174" t="s">
        <v>126</v>
      </c>
      <c r="J290" s="175"/>
      <c r="K290" s="175"/>
      <c r="L290" s="175"/>
      <c r="M290" s="175"/>
      <c r="N290" s="176"/>
    </row>
    <row r="291" spans="1:14" x14ac:dyDescent="0.25">
      <c r="A291" s="158" t="s">
        <v>4</v>
      </c>
      <c r="B291" s="158"/>
      <c r="C291" s="158"/>
      <c r="D291" s="158"/>
      <c r="E291" s="154" t="s">
        <v>107</v>
      </c>
      <c r="F291" s="154"/>
      <c r="G291" s="154"/>
      <c r="H291" s="154"/>
      <c r="I291" s="177"/>
      <c r="J291" s="178"/>
      <c r="K291" s="178"/>
      <c r="L291" s="178"/>
      <c r="M291" s="178"/>
      <c r="N291" s="179"/>
    </row>
    <row r="292" spans="1:14" x14ac:dyDescent="0.25">
      <c r="A292" s="158" t="s">
        <v>5</v>
      </c>
      <c r="B292" s="158"/>
      <c r="C292" s="158"/>
      <c r="D292" s="158"/>
      <c r="E292" s="186">
        <v>39087</v>
      </c>
      <c r="F292" s="186"/>
      <c r="G292" s="186"/>
      <c r="H292" s="186"/>
      <c r="I292" s="180"/>
      <c r="J292" s="181"/>
      <c r="K292" s="181"/>
      <c r="L292" s="181"/>
      <c r="M292" s="181"/>
      <c r="N292" s="182"/>
    </row>
    <row r="293" spans="1:14" x14ac:dyDescent="0.25">
      <c r="A293" s="158" t="s">
        <v>6</v>
      </c>
      <c r="B293" s="158"/>
      <c r="C293" s="158"/>
      <c r="D293" s="158"/>
      <c r="E293" s="169" t="s">
        <v>127</v>
      </c>
      <c r="F293" s="169"/>
      <c r="G293" s="169"/>
      <c r="H293" s="169"/>
      <c r="I293" s="183"/>
      <c r="J293" s="184"/>
      <c r="K293" s="184"/>
      <c r="L293" s="184"/>
      <c r="M293" s="184"/>
      <c r="N293" s="185"/>
    </row>
    <row r="294" spans="1:14" x14ac:dyDescent="0.25">
      <c r="A294" s="154" t="s">
        <v>7</v>
      </c>
      <c r="B294" s="154"/>
      <c r="C294" s="154"/>
      <c r="D294" s="154"/>
      <c r="E294" s="154"/>
      <c r="F294" s="154"/>
      <c r="G294" s="154"/>
      <c r="H294" s="154"/>
      <c r="I294" s="154"/>
      <c r="J294" s="154"/>
      <c r="K294" s="154"/>
      <c r="L294" s="154"/>
      <c r="M294" s="154"/>
      <c r="N294" s="154"/>
    </row>
    <row r="295" spans="1:14" x14ac:dyDescent="0.25">
      <c r="A295" s="172" t="s">
        <v>93</v>
      </c>
      <c r="B295" s="169" t="s">
        <v>94</v>
      </c>
      <c r="C295" s="169"/>
      <c r="D295" s="169" t="s">
        <v>95</v>
      </c>
      <c r="E295" s="169"/>
      <c r="F295" s="172" t="s">
        <v>33</v>
      </c>
      <c r="G295" s="172"/>
      <c r="H295" s="172"/>
      <c r="I295" s="173" t="s">
        <v>96</v>
      </c>
      <c r="J295" s="173"/>
      <c r="K295" s="173"/>
      <c r="L295" s="58"/>
      <c r="M295" s="96"/>
      <c r="N295" s="59" t="s">
        <v>10</v>
      </c>
    </row>
    <row r="296" spans="1:14" ht="33.75" x14ac:dyDescent="0.25">
      <c r="A296" s="172"/>
      <c r="B296" s="169"/>
      <c r="C296" s="169"/>
      <c r="D296" s="60" t="s">
        <v>31</v>
      </c>
      <c r="E296" s="60" t="s">
        <v>32</v>
      </c>
      <c r="F296" s="61" t="s">
        <v>31</v>
      </c>
      <c r="G296" s="61" t="s">
        <v>32</v>
      </c>
      <c r="H296" s="60" t="s">
        <v>97</v>
      </c>
      <c r="I296" s="61" t="s">
        <v>31</v>
      </c>
      <c r="J296" s="61" t="s">
        <v>32</v>
      </c>
      <c r="K296" s="60" t="s">
        <v>34</v>
      </c>
      <c r="L296" s="60" t="s">
        <v>96</v>
      </c>
      <c r="M296" s="97" t="s">
        <v>98</v>
      </c>
      <c r="N296" s="62" t="s">
        <v>12</v>
      </c>
    </row>
    <row r="297" spans="1:14" x14ac:dyDescent="0.25">
      <c r="A297" s="63"/>
      <c r="B297" s="64"/>
      <c r="C297" s="64"/>
      <c r="D297" s="60"/>
      <c r="E297" s="60"/>
      <c r="F297" s="61"/>
      <c r="G297" s="61"/>
      <c r="H297" s="60">
        <v>50</v>
      </c>
      <c r="I297" s="61"/>
      <c r="J297" s="61"/>
      <c r="K297" s="65">
        <v>100</v>
      </c>
      <c r="L297" s="66">
        <v>0.5</v>
      </c>
      <c r="M297" s="98">
        <v>1</v>
      </c>
      <c r="N297" s="62"/>
    </row>
    <row r="298" spans="1:14" ht="15.75" x14ac:dyDescent="0.25">
      <c r="A298" s="169">
        <v>301</v>
      </c>
      <c r="B298" s="165" t="s">
        <v>8</v>
      </c>
      <c r="C298" s="64" t="s">
        <v>40</v>
      </c>
      <c r="D298" s="67">
        <v>20</v>
      </c>
      <c r="E298" s="68">
        <v>10</v>
      </c>
      <c r="F298" s="67">
        <v>30</v>
      </c>
      <c r="G298" s="87">
        <v>17.440000000000001</v>
      </c>
      <c r="H298" s="67">
        <f>SUM(E298,G298)</f>
        <v>27.44</v>
      </c>
      <c r="I298" s="67">
        <v>80</v>
      </c>
      <c r="J298" s="69">
        <v>45.5</v>
      </c>
      <c r="K298" s="70">
        <f>SUM(J298,J299)</f>
        <v>62.5</v>
      </c>
      <c r="L298" s="70">
        <f>K298/2</f>
        <v>31.25</v>
      </c>
      <c r="M298" s="99">
        <f>(H298+L298)</f>
        <v>58.69</v>
      </c>
      <c r="N298" s="40" t="str">
        <f t="shared" ref="N298" si="116">IF(M298&gt;=91,"A1",IF(M298&gt;=81,"A2",IF(M298&gt;=71,"B1",IF(M298&gt;=61,"B2",IF(M298&gt;=51,"C1",IF(M298&gt;=41,"C2",IF(M298&gt;=33,"D","E")))))))</f>
        <v>C1</v>
      </c>
    </row>
    <row r="299" spans="1:14" x14ac:dyDescent="0.25">
      <c r="A299" s="169"/>
      <c r="B299" s="165"/>
      <c r="C299" s="64" t="s">
        <v>41</v>
      </c>
      <c r="D299" s="67"/>
      <c r="E299" s="67"/>
      <c r="F299" s="67"/>
      <c r="G299" s="88"/>
      <c r="H299" s="67"/>
      <c r="I299" s="67">
        <v>20</v>
      </c>
      <c r="J299" s="69">
        <v>17</v>
      </c>
      <c r="K299" s="70"/>
      <c r="L299" s="70"/>
      <c r="M299" s="99"/>
      <c r="N299" s="71"/>
    </row>
    <row r="300" spans="1:14" ht="15.75" x14ac:dyDescent="0.25">
      <c r="A300" s="163" t="s">
        <v>45</v>
      </c>
      <c r="B300" s="165" t="s">
        <v>42</v>
      </c>
      <c r="C300" s="64" t="s">
        <v>40</v>
      </c>
      <c r="D300" s="67">
        <v>20</v>
      </c>
      <c r="E300" s="72">
        <v>17.5</v>
      </c>
      <c r="F300" s="67">
        <v>30</v>
      </c>
      <c r="G300" s="87">
        <v>23.06</v>
      </c>
      <c r="H300" s="67">
        <f t="shared" ref="H300" si="117">SUM(E300,G300)</f>
        <v>40.56</v>
      </c>
      <c r="I300" s="67">
        <v>80</v>
      </c>
      <c r="J300" s="69">
        <v>51</v>
      </c>
      <c r="K300" s="70">
        <f t="shared" ref="K300" si="118">SUM(J300,J301)</f>
        <v>70</v>
      </c>
      <c r="L300" s="70">
        <f t="shared" ref="L300" si="119">K300/2</f>
        <v>35</v>
      </c>
      <c r="M300" s="99">
        <f t="shared" ref="M300" si="120">(H300+L300)</f>
        <v>75.56</v>
      </c>
      <c r="N300" s="40" t="str">
        <f t="shared" ref="N300" si="121">IF(M300&gt;=91,"A1",IF(M300&gt;=81,"A2",IF(M300&gt;=71,"B1",IF(M300&gt;=61,"B2",IF(M300&gt;=51,"C1",IF(M300&gt;=41,"C2",IF(M300&gt;=33,"D","E")))))))</f>
        <v>B1</v>
      </c>
    </row>
    <row r="301" spans="1:14" x14ac:dyDescent="0.25">
      <c r="A301" s="163"/>
      <c r="B301" s="165"/>
      <c r="C301" s="64" t="s">
        <v>41</v>
      </c>
      <c r="D301" s="67"/>
      <c r="E301" s="67"/>
      <c r="F301" s="67"/>
      <c r="G301" s="88"/>
      <c r="H301" s="67"/>
      <c r="I301" s="67">
        <v>20</v>
      </c>
      <c r="J301" s="69">
        <v>19</v>
      </c>
      <c r="K301" s="70"/>
      <c r="L301" s="70"/>
      <c r="M301" s="99"/>
      <c r="N301" s="71"/>
    </row>
    <row r="302" spans="1:14" ht="15.75" customHeight="1" x14ac:dyDescent="0.25">
      <c r="A302" s="163" t="s">
        <v>46</v>
      </c>
      <c r="B302" s="170" t="s">
        <v>43</v>
      </c>
      <c r="C302" s="64" t="s">
        <v>40</v>
      </c>
      <c r="D302" s="67">
        <v>20</v>
      </c>
      <c r="E302" s="72">
        <v>17</v>
      </c>
      <c r="F302" s="67">
        <v>30</v>
      </c>
      <c r="G302" s="87">
        <v>6.4</v>
      </c>
      <c r="H302" s="67">
        <f t="shared" ref="H302" si="122">SUM(E302,G302)</f>
        <v>23.4</v>
      </c>
      <c r="I302" s="67">
        <v>80</v>
      </c>
      <c r="J302" s="69">
        <v>55.5</v>
      </c>
      <c r="K302" s="70">
        <f t="shared" ref="K302" si="123">SUM(J302,J303)</f>
        <v>74.5</v>
      </c>
      <c r="L302" s="70">
        <f t="shared" ref="L302" si="124">K302/2</f>
        <v>37.25</v>
      </c>
      <c r="M302" s="99">
        <f t="shared" ref="M302" si="125">(H302+L302)</f>
        <v>60.65</v>
      </c>
      <c r="N302" s="40" t="str">
        <f t="shared" ref="N302" si="126">IF(M302&gt;=91,"A1",IF(M302&gt;=81,"A2",IF(M302&gt;=71,"B1",IF(M302&gt;=61,"B2",IF(M302&gt;=51,"C1",IF(M302&gt;=41,"C2",IF(M302&gt;=33,"D","E")))))))</f>
        <v>C1</v>
      </c>
    </row>
    <row r="303" spans="1:14" x14ac:dyDescent="0.25">
      <c r="A303" s="163"/>
      <c r="B303" s="171"/>
      <c r="C303" s="64" t="s">
        <v>41</v>
      </c>
      <c r="D303" s="67"/>
      <c r="E303" s="67"/>
      <c r="F303" s="67"/>
      <c r="G303" s="88"/>
      <c r="H303" s="67"/>
      <c r="I303" s="67">
        <v>20</v>
      </c>
      <c r="J303" s="69">
        <v>19</v>
      </c>
      <c r="K303" s="70"/>
      <c r="L303" s="70"/>
      <c r="M303" s="99"/>
      <c r="N303" s="71"/>
    </row>
    <row r="304" spans="1:14" ht="15.75" x14ac:dyDescent="0.25">
      <c r="A304" s="163" t="s">
        <v>79</v>
      </c>
      <c r="B304" s="164" t="s">
        <v>44</v>
      </c>
      <c r="C304" s="64" t="s">
        <v>40</v>
      </c>
      <c r="D304" s="67">
        <v>20</v>
      </c>
      <c r="E304" s="89">
        <v>18.5</v>
      </c>
      <c r="F304" s="67">
        <v>30</v>
      </c>
      <c r="G304" s="87">
        <v>6.9</v>
      </c>
      <c r="H304" s="67">
        <f t="shared" ref="H304" si="127">SUM(E304,G304)</f>
        <v>25.4</v>
      </c>
      <c r="I304" s="67">
        <v>80</v>
      </c>
      <c r="J304" s="69">
        <v>49</v>
      </c>
      <c r="K304" s="70">
        <f t="shared" ref="K304" si="128">SUM(J304,J305)</f>
        <v>68</v>
      </c>
      <c r="L304" s="70">
        <f t="shared" ref="L304" si="129">K304/2</f>
        <v>34</v>
      </c>
      <c r="M304" s="99">
        <f t="shared" ref="M304" si="130">(H304+L304)</f>
        <v>59.4</v>
      </c>
      <c r="N304" s="40" t="str">
        <f t="shared" ref="N304" si="131">IF(M304&gt;=91,"A1",IF(M304&gt;=81,"A2",IF(M304&gt;=71,"B1",IF(M304&gt;=61,"B2",IF(M304&gt;=51,"C1",IF(M304&gt;=41,"C2",IF(M304&gt;=33,"D","E")))))))</f>
        <v>C1</v>
      </c>
    </row>
    <row r="305" spans="1:14" x14ac:dyDescent="0.25">
      <c r="A305" s="163"/>
      <c r="B305" s="164"/>
      <c r="C305" s="64" t="s">
        <v>41</v>
      </c>
      <c r="D305" s="67"/>
      <c r="E305" s="67"/>
      <c r="F305" s="67"/>
      <c r="G305" s="88"/>
      <c r="H305" s="67"/>
      <c r="I305" s="67">
        <v>20</v>
      </c>
      <c r="J305" s="69">
        <v>19</v>
      </c>
      <c r="K305" s="70"/>
      <c r="L305" s="70"/>
      <c r="M305" s="99"/>
      <c r="N305" s="71"/>
    </row>
    <row r="306" spans="1:14" ht="15.75" x14ac:dyDescent="0.25">
      <c r="A306" s="163" t="s">
        <v>36</v>
      </c>
      <c r="B306" s="165" t="s">
        <v>35</v>
      </c>
      <c r="C306" s="64" t="s">
        <v>40</v>
      </c>
      <c r="D306" s="67">
        <v>20</v>
      </c>
      <c r="E306" s="72">
        <v>12</v>
      </c>
      <c r="F306" s="67">
        <v>30</v>
      </c>
      <c r="G306" s="87">
        <v>5.0999999999999996</v>
      </c>
      <c r="H306" s="67">
        <f t="shared" ref="H306" si="132">SUM(E306,G306)</f>
        <v>17.100000000000001</v>
      </c>
      <c r="I306" s="67">
        <v>70</v>
      </c>
      <c r="J306" s="69">
        <v>43.5</v>
      </c>
      <c r="K306" s="70">
        <f>SUM(J306,J307)</f>
        <v>72.5</v>
      </c>
      <c r="L306" s="70">
        <f t="shared" ref="L306" si="133">K306/2</f>
        <v>36.25</v>
      </c>
      <c r="M306" s="99">
        <f t="shared" ref="M306" si="134">(H306+L306)</f>
        <v>53.35</v>
      </c>
      <c r="N306" s="40" t="str">
        <f t="shared" ref="N306" si="135">IF(M306&gt;=91,"A1",IF(M306&gt;=81,"A2",IF(M306&gt;=71,"B1",IF(M306&gt;=61,"B2",IF(M306&gt;=51,"C1",IF(M306&gt;=41,"C2",IF(M306&gt;=33,"D","E")))))))</f>
        <v>C1</v>
      </c>
    </row>
    <row r="307" spans="1:14" x14ac:dyDescent="0.25">
      <c r="A307" s="163"/>
      <c r="B307" s="165"/>
      <c r="C307" s="64" t="s">
        <v>41</v>
      </c>
      <c r="D307" s="67"/>
      <c r="E307" s="67"/>
      <c r="F307" s="67"/>
      <c r="G307" s="67"/>
      <c r="H307" s="67"/>
      <c r="I307" s="67">
        <v>30</v>
      </c>
      <c r="J307" s="69">
        <v>29</v>
      </c>
      <c r="K307" s="70"/>
      <c r="L307" s="70"/>
      <c r="M307" s="99"/>
      <c r="N307" s="71"/>
    </row>
    <row r="308" spans="1:14" x14ac:dyDescent="0.25">
      <c r="A308" s="73" t="s">
        <v>80</v>
      </c>
      <c r="B308" s="74" t="s">
        <v>99</v>
      </c>
      <c r="C308" s="64"/>
      <c r="D308" s="67">
        <v>40</v>
      </c>
      <c r="E308" s="67">
        <v>34</v>
      </c>
      <c r="F308" s="67"/>
      <c r="G308" s="67"/>
      <c r="H308" s="67"/>
      <c r="I308" s="67">
        <v>60</v>
      </c>
      <c r="J308" s="69">
        <v>60</v>
      </c>
      <c r="K308" s="70"/>
      <c r="L308" s="70"/>
      <c r="M308" s="99"/>
      <c r="N308" s="71"/>
    </row>
    <row r="309" spans="1:14" x14ac:dyDescent="0.25">
      <c r="A309" s="73"/>
      <c r="B309" s="74"/>
      <c r="C309" s="64"/>
      <c r="D309" s="67"/>
      <c r="E309" s="67"/>
      <c r="F309" s="67"/>
      <c r="G309" s="67"/>
      <c r="H309" s="67"/>
      <c r="I309" s="67"/>
      <c r="J309" s="69"/>
      <c r="K309" s="70"/>
      <c r="L309" s="70"/>
      <c r="M309" s="99"/>
      <c r="N309" s="71"/>
    </row>
    <row r="310" spans="1:14" x14ac:dyDescent="0.25">
      <c r="A310" s="143" t="s">
        <v>30</v>
      </c>
      <c r="B310" s="143"/>
      <c r="C310" s="56">
        <f>(M298+M300+M302+M304+M306)</f>
        <v>307.65000000000003</v>
      </c>
      <c r="D310" s="166" t="s">
        <v>108</v>
      </c>
      <c r="E310" s="167"/>
      <c r="F310" s="168"/>
      <c r="G310" s="174">
        <f>(C310/500)*100</f>
        <v>61.530000000000008</v>
      </c>
      <c r="H310" s="176"/>
      <c r="I310" s="67"/>
      <c r="J310" s="69"/>
      <c r="K310" s="2"/>
      <c r="L310" s="2"/>
      <c r="M310" s="100"/>
      <c r="N310" s="75"/>
    </row>
    <row r="311" spans="1:14" x14ac:dyDescent="0.25">
      <c r="A311" s="76"/>
      <c r="B311" s="76"/>
      <c r="C311" s="56"/>
      <c r="D311" s="77"/>
      <c r="E311" s="77"/>
      <c r="F311" s="77"/>
      <c r="G311" s="56"/>
      <c r="H311" s="56"/>
      <c r="I311" s="67"/>
      <c r="J311" s="69"/>
      <c r="K311" s="2"/>
      <c r="L311" s="2"/>
      <c r="M311" s="100"/>
      <c r="N311" s="75"/>
    </row>
    <row r="312" spans="1:14" x14ac:dyDescent="0.25">
      <c r="A312" s="76"/>
      <c r="B312" s="76"/>
      <c r="C312" s="56"/>
      <c r="D312" s="77"/>
      <c r="E312" s="77"/>
      <c r="F312" s="77"/>
      <c r="G312" s="56"/>
      <c r="H312" s="56"/>
      <c r="I312" s="67"/>
      <c r="J312" s="67"/>
      <c r="K312" s="78"/>
      <c r="L312" s="78"/>
      <c r="M312" s="101"/>
      <c r="N312" s="67"/>
    </row>
    <row r="313" spans="1:14" x14ac:dyDescent="0.25">
      <c r="A313" s="162" t="s">
        <v>37</v>
      </c>
      <c r="B313" s="162"/>
      <c r="C313" s="162"/>
      <c r="D313" s="162"/>
      <c r="E313" s="162"/>
      <c r="F313" s="162"/>
      <c r="G313" s="162"/>
      <c r="H313" s="162"/>
      <c r="I313" s="162"/>
      <c r="J313" s="162"/>
      <c r="K313" s="162"/>
      <c r="L313" s="162"/>
      <c r="M313" s="162"/>
      <c r="N313" s="162"/>
    </row>
    <row r="314" spans="1:14" x14ac:dyDescent="0.25">
      <c r="A314" s="154" t="s">
        <v>38</v>
      </c>
      <c r="B314" s="154"/>
      <c r="C314" s="154"/>
      <c r="D314" s="154"/>
      <c r="E314" s="154"/>
      <c r="F314" s="154"/>
      <c r="G314" s="154"/>
      <c r="H314" s="154"/>
      <c r="I314" s="154"/>
      <c r="J314" s="154"/>
      <c r="K314" s="154"/>
      <c r="L314" s="154"/>
      <c r="M314" s="154"/>
      <c r="N314" s="154"/>
    </row>
    <row r="315" spans="1:14" x14ac:dyDescent="0.25">
      <c r="A315" s="154" t="s">
        <v>9</v>
      </c>
      <c r="B315" s="154"/>
      <c r="C315" s="154"/>
      <c r="D315" s="154"/>
      <c r="E315" s="154"/>
      <c r="F315" s="154"/>
      <c r="G315" s="154" t="s">
        <v>10</v>
      </c>
      <c r="H315" s="154"/>
      <c r="I315" s="154"/>
      <c r="J315" s="154"/>
      <c r="K315" s="154"/>
      <c r="L315" s="154"/>
      <c r="M315" s="154"/>
      <c r="N315" s="154"/>
    </row>
    <row r="316" spans="1:14" x14ac:dyDescent="0.25">
      <c r="A316" s="143" t="s">
        <v>39</v>
      </c>
      <c r="B316" s="143"/>
      <c r="C316" s="143"/>
      <c r="D316" s="143"/>
      <c r="E316" s="143"/>
      <c r="F316" s="143"/>
      <c r="G316" s="159" t="s">
        <v>26</v>
      </c>
      <c r="H316" s="159"/>
      <c r="I316" s="159"/>
      <c r="J316" s="159"/>
      <c r="K316" s="159"/>
      <c r="L316" s="159"/>
      <c r="M316" s="159"/>
      <c r="N316" s="159"/>
    </row>
    <row r="317" spans="1:14" x14ac:dyDescent="0.25">
      <c r="A317" s="158" t="s">
        <v>13</v>
      </c>
      <c r="B317" s="158"/>
      <c r="C317" s="158"/>
      <c r="D317" s="158"/>
      <c r="E317" s="158"/>
      <c r="F317" s="158"/>
      <c r="G317" s="159" t="s">
        <v>26</v>
      </c>
      <c r="H317" s="159"/>
      <c r="I317" s="159"/>
      <c r="J317" s="159"/>
      <c r="K317" s="159"/>
      <c r="L317" s="159"/>
      <c r="M317" s="159"/>
      <c r="N317" s="159"/>
    </row>
    <row r="318" spans="1:14" x14ac:dyDescent="0.25">
      <c r="A318" s="158" t="s">
        <v>14</v>
      </c>
      <c r="B318" s="158"/>
      <c r="C318" s="158"/>
      <c r="D318" s="158"/>
      <c r="E318" s="158"/>
      <c r="F318" s="158"/>
      <c r="G318" s="159" t="s">
        <v>26</v>
      </c>
      <c r="H318" s="159"/>
      <c r="I318" s="159"/>
      <c r="J318" s="159"/>
      <c r="K318" s="159"/>
      <c r="L318" s="159"/>
      <c r="M318" s="159"/>
      <c r="N318" s="159"/>
    </row>
    <row r="319" spans="1:14" x14ac:dyDescent="0.25">
      <c r="A319" s="143" t="s">
        <v>100</v>
      </c>
      <c r="B319" s="143"/>
      <c r="C319" s="144" t="s">
        <v>128</v>
      </c>
      <c r="D319" s="144"/>
      <c r="E319" s="144"/>
      <c r="F319" s="144"/>
      <c r="G319" s="144"/>
      <c r="H319" s="144"/>
      <c r="I319" s="144"/>
      <c r="J319" s="144"/>
      <c r="K319" s="144"/>
      <c r="L319" s="144"/>
      <c r="M319" s="144"/>
      <c r="N319" s="144"/>
    </row>
    <row r="320" spans="1:14" x14ac:dyDescent="0.25">
      <c r="A320" s="143" t="s">
        <v>15</v>
      </c>
      <c r="B320" s="143"/>
      <c r="C320" s="144" t="s">
        <v>129</v>
      </c>
      <c r="D320" s="144"/>
      <c r="E320" s="144"/>
      <c r="F320" s="144"/>
      <c r="G320" s="144"/>
      <c r="H320" s="144"/>
      <c r="I320" s="144"/>
      <c r="J320" s="144"/>
      <c r="K320" s="144"/>
      <c r="L320" s="144"/>
      <c r="M320" s="144"/>
      <c r="N320" s="144"/>
    </row>
    <row r="321" spans="1:14" x14ac:dyDescent="0.25">
      <c r="A321" s="145" t="s">
        <v>109</v>
      </c>
      <c r="B321" s="146"/>
      <c r="C321" s="146"/>
      <c r="D321" s="146"/>
      <c r="E321" s="147"/>
      <c r="F321" s="144"/>
      <c r="G321" s="144"/>
      <c r="H321" s="144"/>
      <c r="I321" s="154" t="s">
        <v>101</v>
      </c>
      <c r="J321" s="154"/>
      <c r="K321" s="154"/>
      <c r="L321" s="154"/>
      <c r="M321" s="154"/>
      <c r="N321" s="154"/>
    </row>
    <row r="322" spans="1:14" x14ac:dyDescent="0.25">
      <c r="A322" s="148"/>
      <c r="B322" s="149"/>
      <c r="C322" s="149"/>
      <c r="D322" s="149"/>
      <c r="E322" s="150"/>
      <c r="F322" s="144"/>
      <c r="G322" s="144"/>
      <c r="H322" s="144"/>
      <c r="I322" s="154"/>
      <c r="J322" s="154"/>
      <c r="K322" s="154"/>
      <c r="L322" s="154"/>
      <c r="M322" s="154"/>
      <c r="N322" s="154"/>
    </row>
    <row r="323" spans="1:14" x14ac:dyDescent="0.25">
      <c r="A323" s="148"/>
      <c r="B323" s="149"/>
      <c r="C323" s="149"/>
      <c r="D323" s="149"/>
      <c r="E323" s="150"/>
      <c r="F323" s="144"/>
      <c r="G323" s="144"/>
      <c r="H323" s="144"/>
      <c r="I323" s="154"/>
      <c r="J323" s="154"/>
      <c r="K323" s="154"/>
      <c r="L323" s="154"/>
      <c r="M323" s="154"/>
      <c r="N323" s="154"/>
    </row>
    <row r="324" spans="1:14" x14ac:dyDescent="0.25">
      <c r="A324" s="151"/>
      <c r="B324" s="152"/>
      <c r="C324" s="152"/>
      <c r="D324" s="152"/>
      <c r="E324" s="153"/>
      <c r="F324" s="144"/>
      <c r="G324" s="144"/>
      <c r="H324" s="144"/>
      <c r="I324" s="154"/>
      <c r="J324" s="154"/>
      <c r="K324" s="154"/>
      <c r="L324" s="154"/>
      <c r="M324" s="154"/>
      <c r="N324" s="154"/>
    </row>
    <row r="325" spans="1:14" x14ac:dyDescent="0.25">
      <c r="A325" s="155" t="s">
        <v>24</v>
      </c>
      <c r="B325" s="156"/>
      <c r="C325" s="156"/>
      <c r="D325" s="156"/>
      <c r="E325" s="156"/>
      <c r="F325" s="156"/>
      <c r="G325" s="156"/>
      <c r="H325" s="156"/>
      <c r="I325" s="156"/>
      <c r="J325" s="156"/>
      <c r="K325" s="156"/>
      <c r="L325" s="156"/>
      <c r="M325" s="156"/>
      <c r="N325" s="157"/>
    </row>
    <row r="326" spans="1:14" x14ac:dyDescent="0.25">
      <c r="A326" s="54"/>
      <c r="B326" s="79" t="s">
        <v>102</v>
      </c>
      <c r="C326" s="79"/>
      <c r="D326" s="141" t="s">
        <v>10</v>
      </c>
      <c r="E326" s="141"/>
      <c r="F326" s="80"/>
      <c r="G326" s="80"/>
      <c r="H326" s="90" t="s">
        <v>10</v>
      </c>
      <c r="I326" s="92" t="s">
        <v>25</v>
      </c>
      <c r="J326" s="93"/>
      <c r="K326" s="92" t="s">
        <v>10</v>
      </c>
      <c r="L326" s="81"/>
      <c r="M326" s="102"/>
      <c r="N326" s="82"/>
    </row>
    <row r="327" spans="1:14" x14ac:dyDescent="0.25">
      <c r="A327" s="54"/>
      <c r="B327" s="83" t="s">
        <v>16</v>
      </c>
      <c r="C327" s="83"/>
      <c r="D327" s="134" t="s">
        <v>103</v>
      </c>
      <c r="E327" s="134"/>
      <c r="F327" s="80"/>
      <c r="G327" s="80"/>
      <c r="H327" s="91" t="s">
        <v>20</v>
      </c>
      <c r="I327" s="142">
        <v>3</v>
      </c>
      <c r="J327" s="142"/>
      <c r="K327" s="94" t="s">
        <v>26</v>
      </c>
      <c r="L327" s="95"/>
      <c r="M327" s="103"/>
      <c r="N327" s="82"/>
    </row>
    <row r="328" spans="1:14" x14ac:dyDescent="0.25">
      <c r="A328" s="54"/>
      <c r="B328" s="83" t="s">
        <v>17</v>
      </c>
      <c r="C328" s="83"/>
      <c r="D328" s="134" t="s">
        <v>104</v>
      </c>
      <c r="E328" s="134"/>
      <c r="F328" s="80"/>
      <c r="G328" s="80"/>
      <c r="H328" s="91" t="s">
        <v>21</v>
      </c>
      <c r="I328" s="142">
        <v>2</v>
      </c>
      <c r="J328" s="142"/>
      <c r="K328" s="94" t="s">
        <v>27</v>
      </c>
      <c r="L328" s="95"/>
      <c r="M328" s="103"/>
      <c r="N328" s="82"/>
    </row>
    <row r="329" spans="1:14" x14ac:dyDescent="0.25">
      <c r="A329" s="54"/>
      <c r="B329" s="83" t="s">
        <v>18</v>
      </c>
      <c r="C329" s="83"/>
      <c r="D329" s="134" t="s">
        <v>105</v>
      </c>
      <c r="E329" s="134"/>
      <c r="F329" s="80"/>
      <c r="G329" s="80"/>
      <c r="H329" s="91" t="s">
        <v>22</v>
      </c>
      <c r="I329" s="142">
        <v>1</v>
      </c>
      <c r="J329" s="142"/>
      <c r="K329" s="94" t="s">
        <v>28</v>
      </c>
      <c r="L329" s="95"/>
      <c r="M329" s="103"/>
      <c r="N329" s="82"/>
    </row>
    <row r="330" spans="1:14" x14ac:dyDescent="0.25">
      <c r="A330" s="54"/>
      <c r="B330" s="83" t="s">
        <v>19</v>
      </c>
      <c r="C330" s="83"/>
      <c r="D330" s="134" t="s">
        <v>106</v>
      </c>
      <c r="E330" s="134"/>
      <c r="F330" s="80"/>
      <c r="G330" s="80"/>
      <c r="H330" s="80" t="s">
        <v>23</v>
      </c>
      <c r="I330" s="85"/>
      <c r="J330" s="85"/>
      <c r="K330" s="85"/>
      <c r="L330" s="85"/>
      <c r="M330" s="104"/>
      <c r="N330" s="86"/>
    </row>
    <row r="333" spans="1:14" ht="15.75" x14ac:dyDescent="0.25">
      <c r="A333" s="56"/>
      <c r="B333" s="187" t="s">
        <v>0</v>
      </c>
      <c r="C333" s="187"/>
      <c r="D333" s="187"/>
      <c r="E333" s="187"/>
      <c r="F333" s="187"/>
      <c r="G333" s="187"/>
      <c r="H333" s="187"/>
      <c r="I333" s="187" t="s">
        <v>1</v>
      </c>
      <c r="J333" s="187"/>
      <c r="K333" s="187"/>
      <c r="L333" s="187"/>
      <c r="M333" s="187"/>
      <c r="N333" s="187"/>
    </row>
    <row r="334" spans="1:14" ht="21" x14ac:dyDescent="0.35">
      <c r="A334" s="188" t="s">
        <v>90</v>
      </c>
      <c r="B334" s="188"/>
      <c r="C334" s="188"/>
      <c r="D334" s="188"/>
      <c r="E334" s="188"/>
      <c r="F334" s="188"/>
      <c r="G334" s="188"/>
      <c r="H334" s="188"/>
      <c r="I334" s="188"/>
      <c r="J334" s="188"/>
      <c r="K334" s="188"/>
      <c r="L334" s="188"/>
      <c r="M334" s="188"/>
      <c r="N334" s="188"/>
    </row>
    <row r="335" spans="1:14" x14ac:dyDescent="0.25">
      <c r="A335" s="189" t="s">
        <v>91</v>
      </c>
      <c r="B335" s="189"/>
      <c r="C335" s="189"/>
      <c r="D335" s="189"/>
      <c r="E335" s="189"/>
      <c r="F335" s="190" t="s">
        <v>11</v>
      </c>
      <c r="G335" s="190"/>
      <c r="H335" s="190"/>
      <c r="I335" s="190"/>
      <c r="J335" s="1" t="s">
        <v>81</v>
      </c>
      <c r="K335" s="191" t="s">
        <v>2</v>
      </c>
      <c r="L335" s="192"/>
      <c r="M335" s="192"/>
      <c r="N335" s="193"/>
    </row>
    <row r="336" spans="1:14" x14ac:dyDescent="0.25">
      <c r="A336" s="154" t="s">
        <v>48</v>
      </c>
      <c r="B336" s="154"/>
      <c r="C336" s="154"/>
      <c r="D336" s="154"/>
      <c r="E336" s="154"/>
      <c r="F336" s="154"/>
      <c r="G336" s="154"/>
      <c r="H336" s="154"/>
      <c r="I336" s="154"/>
      <c r="J336" s="154"/>
      <c r="K336" s="154"/>
      <c r="L336" s="154"/>
      <c r="M336" s="154"/>
      <c r="N336" s="154"/>
    </row>
    <row r="337" spans="1:14" x14ac:dyDescent="0.25">
      <c r="A337" s="143" t="s">
        <v>92</v>
      </c>
      <c r="B337" s="143"/>
      <c r="C337" s="143"/>
      <c r="D337" s="143"/>
      <c r="E337" s="143"/>
      <c r="F337" s="143"/>
      <c r="G337" s="143"/>
      <c r="H337" s="143"/>
      <c r="I337" s="143"/>
      <c r="J337" s="143"/>
      <c r="K337" s="143"/>
      <c r="L337" s="143"/>
      <c r="M337" s="143"/>
      <c r="N337" s="143"/>
    </row>
    <row r="338" spans="1:14" x14ac:dyDescent="0.25">
      <c r="A338" s="158" t="s">
        <v>3</v>
      </c>
      <c r="B338" s="158"/>
      <c r="C338" s="158"/>
      <c r="D338" s="158"/>
      <c r="E338" s="154" t="s">
        <v>67</v>
      </c>
      <c r="F338" s="154"/>
      <c r="G338" s="154"/>
      <c r="H338" s="154"/>
      <c r="I338" s="174" t="s">
        <v>165</v>
      </c>
      <c r="J338" s="175"/>
      <c r="K338" s="175"/>
      <c r="L338" s="175"/>
      <c r="M338" s="175"/>
      <c r="N338" s="176"/>
    </row>
    <row r="339" spans="1:14" x14ac:dyDescent="0.25">
      <c r="A339" s="158" t="s">
        <v>4</v>
      </c>
      <c r="B339" s="158"/>
      <c r="C339" s="158"/>
      <c r="D339" s="158"/>
      <c r="E339" s="154" t="s">
        <v>107</v>
      </c>
      <c r="F339" s="154"/>
      <c r="G339" s="154"/>
      <c r="H339" s="154"/>
      <c r="I339" s="177"/>
      <c r="J339" s="178"/>
      <c r="K339" s="178"/>
      <c r="L339" s="178"/>
      <c r="M339" s="178"/>
      <c r="N339" s="179"/>
    </row>
    <row r="340" spans="1:14" x14ac:dyDescent="0.25">
      <c r="A340" s="158" t="s">
        <v>5</v>
      </c>
      <c r="B340" s="158"/>
      <c r="C340" s="158"/>
      <c r="D340" s="158"/>
      <c r="E340" s="186" t="s">
        <v>164</v>
      </c>
      <c r="F340" s="186"/>
      <c r="G340" s="186"/>
      <c r="H340" s="186"/>
      <c r="I340" s="180"/>
      <c r="J340" s="181"/>
      <c r="K340" s="181"/>
      <c r="L340" s="181"/>
      <c r="M340" s="181"/>
      <c r="N340" s="182"/>
    </row>
    <row r="341" spans="1:14" x14ac:dyDescent="0.25">
      <c r="A341" s="158" t="s">
        <v>6</v>
      </c>
      <c r="B341" s="158"/>
      <c r="C341" s="158"/>
      <c r="D341" s="158"/>
      <c r="E341" s="169" t="s">
        <v>130</v>
      </c>
      <c r="F341" s="169"/>
      <c r="G341" s="169"/>
      <c r="H341" s="169"/>
      <c r="I341" s="183"/>
      <c r="J341" s="184"/>
      <c r="K341" s="184"/>
      <c r="L341" s="184"/>
      <c r="M341" s="184"/>
      <c r="N341" s="185"/>
    </row>
    <row r="342" spans="1:14" x14ac:dyDescent="0.25">
      <c r="A342" s="154" t="s">
        <v>7</v>
      </c>
      <c r="B342" s="154"/>
      <c r="C342" s="154"/>
      <c r="D342" s="154"/>
      <c r="E342" s="154"/>
      <c r="F342" s="154"/>
      <c r="G342" s="154"/>
      <c r="H342" s="154"/>
      <c r="I342" s="154"/>
      <c r="J342" s="154"/>
      <c r="K342" s="154"/>
      <c r="L342" s="154"/>
      <c r="M342" s="154"/>
      <c r="N342" s="154"/>
    </row>
    <row r="343" spans="1:14" x14ac:dyDescent="0.25">
      <c r="A343" s="172" t="s">
        <v>93</v>
      </c>
      <c r="B343" s="169" t="s">
        <v>94</v>
      </c>
      <c r="C343" s="169"/>
      <c r="D343" s="169" t="s">
        <v>95</v>
      </c>
      <c r="E343" s="169"/>
      <c r="F343" s="172" t="s">
        <v>33</v>
      </c>
      <c r="G343" s="172"/>
      <c r="H343" s="172"/>
      <c r="I343" s="173" t="s">
        <v>96</v>
      </c>
      <c r="J343" s="173"/>
      <c r="K343" s="173"/>
      <c r="L343" s="58"/>
      <c r="M343" s="96"/>
      <c r="N343" s="59" t="s">
        <v>10</v>
      </c>
    </row>
    <row r="344" spans="1:14" ht="33.75" x14ac:dyDescent="0.25">
      <c r="A344" s="172"/>
      <c r="B344" s="169"/>
      <c r="C344" s="169"/>
      <c r="D344" s="60" t="s">
        <v>31</v>
      </c>
      <c r="E344" s="60" t="s">
        <v>32</v>
      </c>
      <c r="F344" s="61" t="s">
        <v>31</v>
      </c>
      <c r="G344" s="61" t="s">
        <v>32</v>
      </c>
      <c r="H344" s="60" t="s">
        <v>97</v>
      </c>
      <c r="I344" s="61" t="s">
        <v>31</v>
      </c>
      <c r="J344" s="61" t="s">
        <v>32</v>
      </c>
      <c r="K344" s="60" t="s">
        <v>34</v>
      </c>
      <c r="L344" s="60" t="s">
        <v>96</v>
      </c>
      <c r="M344" s="97" t="s">
        <v>98</v>
      </c>
      <c r="N344" s="62" t="s">
        <v>12</v>
      </c>
    </row>
    <row r="345" spans="1:14" x14ac:dyDescent="0.25">
      <c r="A345" s="63"/>
      <c r="B345" s="64"/>
      <c r="C345" s="64"/>
      <c r="D345" s="60"/>
      <c r="E345" s="60"/>
      <c r="F345" s="61"/>
      <c r="G345" s="61"/>
      <c r="H345" s="60">
        <v>50</v>
      </c>
      <c r="I345" s="61"/>
      <c r="J345" s="61"/>
      <c r="K345" s="65">
        <v>100</v>
      </c>
      <c r="L345" s="66">
        <v>0.5</v>
      </c>
      <c r="M345" s="98">
        <v>1</v>
      </c>
      <c r="N345" s="62"/>
    </row>
    <row r="346" spans="1:14" ht="15.75" x14ac:dyDescent="0.25">
      <c r="A346" s="169">
        <v>301</v>
      </c>
      <c r="B346" s="165" t="s">
        <v>8</v>
      </c>
      <c r="C346" s="64" t="s">
        <v>40</v>
      </c>
      <c r="D346" s="67">
        <v>20</v>
      </c>
      <c r="E346" s="68">
        <v>10</v>
      </c>
      <c r="F346" s="67">
        <v>30</v>
      </c>
      <c r="G346" s="87">
        <v>16.13</v>
      </c>
      <c r="H346" s="67">
        <f>SUM(E346,G346)</f>
        <v>26.13</v>
      </c>
      <c r="I346" s="67">
        <v>80</v>
      </c>
      <c r="J346" s="69">
        <v>46.5</v>
      </c>
      <c r="K346" s="70">
        <f>SUM(J346,J347)</f>
        <v>61.5</v>
      </c>
      <c r="L346" s="70">
        <f>K346/2</f>
        <v>30.75</v>
      </c>
      <c r="M346" s="99">
        <f>(H346+L346)</f>
        <v>56.879999999999995</v>
      </c>
      <c r="N346" s="40" t="str">
        <f t="shared" ref="N346" si="136">IF(M346&gt;=91,"A1",IF(M346&gt;=81,"A2",IF(M346&gt;=71,"B1",IF(M346&gt;=61,"B2",IF(M346&gt;=51,"C1",IF(M346&gt;=41,"C2",IF(M346&gt;=33,"D","E")))))))</f>
        <v>C1</v>
      </c>
    </row>
    <row r="347" spans="1:14" x14ac:dyDescent="0.25">
      <c r="A347" s="169"/>
      <c r="B347" s="165"/>
      <c r="C347" s="64" t="s">
        <v>41</v>
      </c>
      <c r="D347" s="67"/>
      <c r="E347" s="67"/>
      <c r="F347" s="67"/>
      <c r="G347" s="88"/>
      <c r="H347" s="67"/>
      <c r="I347" s="67">
        <v>20</v>
      </c>
      <c r="J347" s="69">
        <v>15</v>
      </c>
      <c r="K347" s="70"/>
      <c r="L347" s="70"/>
      <c r="M347" s="99"/>
      <c r="N347" s="71"/>
    </row>
    <row r="348" spans="1:14" ht="15.75" x14ac:dyDescent="0.25">
      <c r="A348" s="163" t="s">
        <v>45</v>
      </c>
      <c r="B348" s="165" t="s">
        <v>42</v>
      </c>
      <c r="C348" s="64" t="s">
        <v>40</v>
      </c>
      <c r="D348" s="67">
        <v>20</v>
      </c>
      <c r="E348" s="72">
        <v>14.5</v>
      </c>
      <c r="F348" s="67">
        <v>30</v>
      </c>
      <c r="G348" s="87">
        <v>15</v>
      </c>
      <c r="H348" s="67">
        <f t="shared" ref="H348" si="137">SUM(E348,G348)</f>
        <v>29.5</v>
      </c>
      <c r="I348" s="67">
        <v>80</v>
      </c>
      <c r="J348" s="69">
        <v>39.5</v>
      </c>
      <c r="K348" s="70">
        <f t="shared" ref="K348" si="138">SUM(J348,J349)</f>
        <v>57.5</v>
      </c>
      <c r="L348" s="70">
        <f t="shared" ref="L348" si="139">K348/2</f>
        <v>28.75</v>
      </c>
      <c r="M348" s="99">
        <f t="shared" ref="M348" si="140">(H348+L348)</f>
        <v>58.25</v>
      </c>
      <c r="N348" s="40" t="str">
        <f t="shared" ref="N348" si="141">IF(M348&gt;=91,"A1",IF(M348&gt;=81,"A2",IF(M348&gt;=71,"B1",IF(M348&gt;=61,"B2",IF(M348&gt;=51,"C1",IF(M348&gt;=41,"C2",IF(M348&gt;=33,"D","E")))))))</f>
        <v>C1</v>
      </c>
    </row>
    <row r="349" spans="1:14" x14ac:dyDescent="0.25">
      <c r="A349" s="163"/>
      <c r="B349" s="165"/>
      <c r="C349" s="64" t="s">
        <v>41</v>
      </c>
      <c r="D349" s="67"/>
      <c r="E349" s="67"/>
      <c r="F349" s="67"/>
      <c r="G349" s="88"/>
      <c r="H349" s="67"/>
      <c r="I349" s="67">
        <v>20</v>
      </c>
      <c r="J349" s="69">
        <v>18</v>
      </c>
      <c r="K349" s="70"/>
      <c r="L349" s="70"/>
      <c r="M349" s="99"/>
      <c r="N349" s="71"/>
    </row>
    <row r="350" spans="1:14" ht="15.75" customHeight="1" x14ac:dyDescent="0.25">
      <c r="A350" s="163" t="s">
        <v>46</v>
      </c>
      <c r="B350" s="170" t="s">
        <v>43</v>
      </c>
      <c r="C350" s="64" t="s">
        <v>40</v>
      </c>
      <c r="D350" s="67">
        <v>20</v>
      </c>
      <c r="E350" s="72">
        <v>16.5</v>
      </c>
      <c r="F350" s="67">
        <v>30</v>
      </c>
      <c r="G350" s="87">
        <v>6.2</v>
      </c>
      <c r="H350" s="67">
        <f t="shared" ref="H350" si="142">SUM(E350,G350)</f>
        <v>22.7</v>
      </c>
      <c r="I350" s="67">
        <v>80</v>
      </c>
      <c r="J350" s="69">
        <v>46</v>
      </c>
      <c r="K350" s="70">
        <f t="shared" ref="K350" si="143">SUM(J350,J351)</f>
        <v>66</v>
      </c>
      <c r="L350" s="70">
        <f t="shared" ref="L350" si="144">K350/2</f>
        <v>33</v>
      </c>
      <c r="M350" s="99">
        <f t="shared" ref="M350" si="145">(H350+L350)</f>
        <v>55.7</v>
      </c>
      <c r="N350" s="40" t="str">
        <f t="shared" ref="N350" si="146">IF(M350&gt;=91,"A1",IF(M350&gt;=81,"A2",IF(M350&gt;=71,"B1",IF(M350&gt;=61,"B2",IF(M350&gt;=51,"C1",IF(M350&gt;=41,"C2",IF(M350&gt;=33,"D","E")))))))</f>
        <v>C1</v>
      </c>
    </row>
    <row r="351" spans="1:14" x14ac:dyDescent="0.25">
      <c r="A351" s="163"/>
      <c r="B351" s="171"/>
      <c r="C351" s="64" t="s">
        <v>41</v>
      </c>
      <c r="D351" s="67"/>
      <c r="E351" s="67"/>
      <c r="F351" s="67"/>
      <c r="G351" s="88"/>
      <c r="H351" s="67"/>
      <c r="I351" s="67">
        <v>20</v>
      </c>
      <c r="J351" s="69">
        <v>20</v>
      </c>
      <c r="K351" s="70"/>
      <c r="L351" s="70"/>
      <c r="M351" s="99"/>
      <c r="N351" s="71"/>
    </row>
    <row r="352" spans="1:14" ht="15.75" x14ac:dyDescent="0.25">
      <c r="A352" s="163" t="s">
        <v>79</v>
      </c>
      <c r="B352" s="164" t="s">
        <v>44</v>
      </c>
      <c r="C352" s="64" t="s">
        <v>40</v>
      </c>
      <c r="D352" s="67">
        <v>20</v>
      </c>
      <c r="E352" s="89">
        <v>10.5</v>
      </c>
      <c r="F352" s="67">
        <v>30</v>
      </c>
      <c r="G352" s="87">
        <v>3.9</v>
      </c>
      <c r="H352" s="67">
        <f t="shared" ref="H352" si="147">SUM(E352,G352)</f>
        <v>14.4</v>
      </c>
      <c r="I352" s="67">
        <v>80</v>
      </c>
      <c r="J352" s="69">
        <v>31.5</v>
      </c>
      <c r="K352" s="70">
        <f t="shared" ref="K352" si="148">SUM(J352,J353)</f>
        <v>46.5</v>
      </c>
      <c r="L352" s="70">
        <f t="shared" ref="L352" si="149">K352/2</f>
        <v>23.25</v>
      </c>
      <c r="M352" s="99">
        <f t="shared" ref="M352" si="150">(H352+L352)</f>
        <v>37.65</v>
      </c>
      <c r="N352" s="40" t="str">
        <f t="shared" ref="N352" si="151">IF(M352&gt;=91,"A1",IF(M352&gt;=81,"A2",IF(M352&gt;=71,"B1",IF(M352&gt;=61,"B2",IF(M352&gt;=51,"C1",IF(M352&gt;=41,"C2",IF(M352&gt;=33,"D","E")))))))</f>
        <v>D</v>
      </c>
    </row>
    <row r="353" spans="1:14" x14ac:dyDescent="0.25">
      <c r="A353" s="163"/>
      <c r="B353" s="164"/>
      <c r="C353" s="64" t="s">
        <v>41</v>
      </c>
      <c r="D353" s="67"/>
      <c r="E353" s="67"/>
      <c r="F353" s="67"/>
      <c r="G353" s="88"/>
      <c r="H353" s="67"/>
      <c r="I353" s="67">
        <v>20</v>
      </c>
      <c r="J353" s="69">
        <v>15</v>
      </c>
      <c r="K353" s="70"/>
      <c r="L353" s="70"/>
      <c r="M353" s="99"/>
      <c r="N353" s="71"/>
    </row>
    <row r="354" spans="1:14" ht="15.75" x14ac:dyDescent="0.25">
      <c r="A354" s="163" t="s">
        <v>36</v>
      </c>
      <c r="B354" s="165" t="s">
        <v>35</v>
      </c>
      <c r="C354" s="64" t="s">
        <v>40</v>
      </c>
      <c r="D354" s="67">
        <v>20</v>
      </c>
      <c r="E354" s="72">
        <v>9</v>
      </c>
      <c r="F354" s="67">
        <v>30</v>
      </c>
      <c r="G354" s="87">
        <v>3.9</v>
      </c>
      <c r="H354" s="67">
        <f t="shared" ref="H354" si="152">SUM(E354,G354)</f>
        <v>12.9</v>
      </c>
      <c r="I354" s="67">
        <v>70</v>
      </c>
      <c r="J354" s="69">
        <v>39.5</v>
      </c>
      <c r="K354" s="70">
        <f>SUM(J354,J355)</f>
        <v>69.5</v>
      </c>
      <c r="L354" s="70">
        <f t="shared" ref="L354" si="153">K354/2</f>
        <v>34.75</v>
      </c>
      <c r="M354" s="99">
        <f t="shared" ref="M354" si="154">(H354+L354)</f>
        <v>47.65</v>
      </c>
      <c r="N354" s="40" t="str">
        <f t="shared" ref="N354" si="155">IF(M354&gt;=91,"A1",IF(M354&gt;=81,"A2",IF(M354&gt;=71,"B1",IF(M354&gt;=61,"B2",IF(M354&gt;=51,"C1",IF(M354&gt;=41,"C2",IF(M354&gt;=33,"D","E")))))))</f>
        <v>C2</v>
      </c>
    </row>
    <row r="355" spans="1:14" x14ac:dyDescent="0.25">
      <c r="A355" s="163"/>
      <c r="B355" s="165"/>
      <c r="C355" s="64" t="s">
        <v>41</v>
      </c>
      <c r="D355" s="67"/>
      <c r="E355" s="67"/>
      <c r="F355" s="67"/>
      <c r="G355" s="67"/>
      <c r="H355" s="67"/>
      <c r="I355" s="67">
        <v>30</v>
      </c>
      <c r="J355" s="69">
        <v>30</v>
      </c>
      <c r="K355" s="70"/>
      <c r="L355" s="70"/>
      <c r="M355" s="99"/>
      <c r="N355" s="71"/>
    </row>
    <row r="356" spans="1:14" x14ac:dyDescent="0.25">
      <c r="A356" s="73" t="s">
        <v>80</v>
      </c>
      <c r="B356" s="74" t="s">
        <v>99</v>
      </c>
      <c r="C356" s="64"/>
      <c r="D356" s="67">
        <v>40</v>
      </c>
      <c r="E356" s="67">
        <v>30</v>
      </c>
      <c r="F356" s="67"/>
      <c r="G356" s="67"/>
      <c r="H356" s="67"/>
      <c r="I356" s="67">
        <v>60</v>
      </c>
      <c r="J356" s="69">
        <v>45</v>
      </c>
      <c r="K356" s="70"/>
      <c r="L356" s="70"/>
      <c r="M356" s="99"/>
      <c r="N356" s="71"/>
    </row>
    <row r="357" spans="1:14" x14ac:dyDescent="0.25">
      <c r="A357" s="73"/>
      <c r="B357" s="74"/>
      <c r="C357" s="64"/>
      <c r="D357" s="67"/>
      <c r="E357" s="67"/>
      <c r="F357" s="67"/>
      <c r="G357" s="67"/>
      <c r="H357" s="67"/>
      <c r="I357" s="67"/>
      <c r="J357" s="69"/>
      <c r="K357" s="70"/>
      <c r="L357" s="70"/>
      <c r="M357" s="99"/>
      <c r="N357" s="71"/>
    </row>
    <row r="358" spans="1:14" x14ac:dyDescent="0.25">
      <c r="A358" s="143" t="s">
        <v>30</v>
      </c>
      <c r="B358" s="143"/>
      <c r="C358" s="56">
        <f>(M346+M348+M350+M352+M354)</f>
        <v>256.13</v>
      </c>
      <c r="D358" s="166" t="s">
        <v>108</v>
      </c>
      <c r="E358" s="167"/>
      <c r="F358" s="168"/>
      <c r="G358" s="160">
        <f>(C358/500)*100</f>
        <v>51.225999999999992</v>
      </c>
      <c r="H358" s="161"/>
      <c r="I358" s="67"/>
      <c r="J358" s="69"/>
      <c r="K358" s="2"/>
      <c r="L358" s="2"/>
      <c r="M358" s="100"/>
      <c r="N358" s="75"/>
    </row>
    <row r="359" spans="1:14" x14ac:dyDescent="0.25">
      <c r="A359" s="76"/>
      <c r="B359" s="76"/>
      <c r="C359" s="56"/>
      <c r="D359" s="77"/>
      <c r="E359" s="77"/>
      <c r="F359" s="77"/>
      <c r="G359" s="56"/>
      <c r="H359" s="56"/>
      <c r="I359" s="67"/>
      <c r="J359" s="69"/>
      <c r="K359" s="2"/>
      <c r="L359" s="2"/>
      <c r="M359" s="100"/>
      <c r="N359" s="75"/>
    </row>
    <row r="360" spans="1:14" x14ac:dyDescent="0.25">
      <c r="A360" s="76"/>
      <c r="B360" s="76"/>
      <c r="C360" s="56"/>
      <c r="D360" s="77"/>
      <c r="E360" s="77"/>
      <c r="F360" s="77"/>
      <c r="G360" s="56"/>
      <c r="H360" s="56"/>
      <c r="I360" s="67"/>
      <c r="J360" s="67"/>
      <c r="K360" s="78"/>
      <c r="L360" s="78"/>
      <c r="M360" s="101"/>
      <c r="N360" s="67"/>
    </row>
    <row r="361" spans="1:14" x14ac:dyDescent="0.25">
      <c r="A361" s="162" t="s">
        <v>37</v>
      </c>
      <c r="B361" s="162"/>
      <c r="C361" s="162"/>
      <c r="D361" s="162"/>
      <c r="E361" s="162"/>
      <c r="F361" s="162"/>
      <c r="G361" s="162"/>
      <c r="H361" s="162"/>
      <c r="I361" s="162"/>
      <c r="J361" s="162"/>
      <c r="K361" s="162"/>
      <c r="L361" s="162"/>
      <c r="M361" s="162"/>
      <c r="N361" s="162"/>
    </row>
    <row r="362" spans="1:14" x14ac:dyDescent="0.25">
      <c r="A362" s="154" t="s">
        <v>38</v>
      </c>
      <c r="B362" s="154"/>
      <c r="C362" s="154"/>
      <c r="D362" s="154"/>
      <c r="E362" s="154"/>
      <c r="F362" s="154"/>
      <c r="G362" s="154"/>
      <c r="H362" s="154"/>
      <c r="I362" s="154"/>
      <c r="J362" s="154"/>
      <c r="K362" s="154"/>
      <c r="L362" s="154"/>
      <c r="M362" s="154"/>
      <c r="N362" s="154"/>
    </row>
    <row r="363" spans="1:14" x14ac:dyDescent="0.25">
      <c r="A363" s="154" t="s">
        <v>9</v>
      </c>
      <c r="B363" s="154"/>
      <c r="C363" s="154"/>
      <c r="D363" s="154"/>
      <c r="E363" s="154"/>
      <c r="F363" s="154"/>
      <c r="G363" s="154" t="s">
        <v>10</v>
      </c>
      <c r="H363" s="154"/>
      <c r="I363" s="154"/>
      <c r="J363" s="154"/>
      <c r="K363" s="154"/>
      <c r="L363" s="154"/>
      <c r="M363" s="154"/>
      <c r="N363" s="154"/>
    </row>
    <row r="364" spans="1:14" x14ac:dyDescent="0.25">
      <c r="A364" s="143" t="s">
        <v>39</v>
      </c>
      <c r="B364" s="143"/>
      <c r="C364" s="143"/>
      <c r="D364" s="143"/>
      <c r="E364" s="143"/>
      <c r="F364" s="143"/>
      <c r="G364" s="159" t="s">
        <v>26</v>
      </c>
      <c r="H364" s="159"/>
      <c r="I364" s="159"/>
      <c r="J364" s="159"/>
      <c r="K364" s="159"/>
      <c r="L364" s="159"/>
      <c r="M364" s="159"/>
      <c r="N364" s="159"/>
    </row>
    <row r="365" spans="1:14" x14ac:dyDescent="0.25">
      <c r="A365" s="158" t="s">
        <v>13</v>
      </c>
      <c r="B365" s="158"/>
      <c r="C365" s="158"/>
      <c r="D365" s="158"/>
      <c r="E365" s="158"/>
      <c r="F365" s="158"/>
      <c r="G365" s="159" t="s">
        <v>26</v>
      </c>
      <c r="H365" s="159"/>
      <c r="I365" s="159"/>
      <c r="J365" s="159"/>
      <c r="K365" s="159"/>
      <c r="L365" s="159"/>
      <c r="M365" s="159"/>
      <c r="N365" s="159"/>
    </row>
    <row r="366" spans="1:14" x14ac:dyDescent="0.25">
      <c r="A366" s="158" t="s">
        <v>14</v>
      </c>
      <c r="B366" s="158"/>
      <c r="C366" s="158"/>
      <c r="D366" s="158"/>
      <c r="E366" s="158"/>
      <c r="F366" s="158"/>
      <c r="G366" s="159" t="s">
        <v>26</v>
      </c>
      <c r="H366" s="159"/>
      <c r="I366" s="159"/>
      <c r="J366" s="159"/>
      <c r="K366" s="159"/>
      <c r="L366" s="159"/>
      <c r="M366" s="159"/>
      <c r="N366" s="159"/>
    </row>
    <row r="367" spans="1:14" x14ac:dyDescent="0.25">
      <c r="A367" s="143" t="s">
        <v>100</v>
      </c>
      <c r="B367" s="143"/>
      <c r="C367" s="144" t="s">
        <v>128</v>
      </c>
      <c r="D367" s="144"/>
      <c r="E367" s="144"/>
      <c r="F367" s="144"/>
      <c r="G367" s="144"/>
      <c r="H367" s="144"/>
      <c r="I367" s="144"/>
      <c r="J367" s="144"/>
      <c r="K367" s="144"/>
      <c r="L367" s="144"/>
      <c r="M367" s="144"/>
      <c r="N367" s="144"/>
    </row>
    <row r="368" spans="1:14" x14ac:dyDescent="0.25">
      <c r="A368" s="143" t="s">
        <v>15</v>
      </c>
      <c r="B368" s="143"/>
      <c r="C368" s="144" t="s">
        <v>129</v>
      </c>
      <c r="D368" s="144"/>
      <c r="E368" s="144"/>
      <c r="F368" s="144"/>
      <c r="G368" s="144"/>
      <c r="H368" s="144"/>
      <c r="I368" s="144"/>
      <c r="J368" s="144"/>
      <c r="K368" s="144"/>
      <c r="L368" s="144"/>
      <c r="M368" s="144"/>
      <c r="N368" s="144"/>
    </row>
    <row r="369" spans="1:14" x14ac:dyDescent="0.25">
      <c r="A369" s="145" t="s">
        <v>109</v>
      </c>
      <c r="B369" s="146"/>
      <c r="C369" s="146"/>
      <c r="D369" s="146"/>
      <c r="E369" s="147"/>
      <c r="F369" s="144"/>
      <c r="G369" s="144"/>
      <c r="H369" s="144"/>
      <c r="I369" s="154" t="s">
        <v>101</v>
      </c>
      <c r="J369" s="154"/>
      <c r="K369" s="154"/>
      <c r="L369" s="154"/>
      <c r="M369" s="154"/>
      <c r="N369" s="154"/>
    </row>
    <row r="370" spans="1:14" x14ac:dyDescent="0.25">
      <c r="A370" s="148"/>
      <c r="B370" s="149"/>
      <c r="C370" s="149"/>
      <c r="D370" s="149"/>
      <c r="E370" s="150"/>
      <c r="F370" s="144"/>
      <c r="G370" s="144"/>
      <c r="H370" s="144"/>
      <c r="I370" s="154"/>
      <c r="J370" s="154"/>
      <c r="K370" s="154"/>
      <c r="L370" s="154"/>
      <c r="M370" s="154"/>
      <c r="N370" s="154"/>
    </row>
    <row r="371" spans="1:14" x14ac:dyDescent="0.25">
      <c r="A371" s="148"/>
      <c r="B371" s="149"/>
      <c r="C371" s="149"/>
      <c r="D371" s="149"/>
      <c r="E371" s="150"/>
      <c r="F371" s="144"/>
      <c r="G371" s="144"/>
      <c r="H371" s="144"/>
      <c r="I371" s="154"/>
      <c r="J371" s="154"/>
      <c r="K371" s="154"/>
      <c r="L371" s="154"/>
      <c r="M371" s="154"/>
      <c r="N371" s="154"/>
    </row>
    <row r="372" spans="1:14" x14ac:dyDescent="0.25">
      <c r="A372" s="151"/>
      <c r="B372" s="152"/>
      <c r="C372" s="152"/>
      <c r="D372" s="152"/>
      <c r="E372" s="153"/>
      <c r="F372" s="144"/>
      <c r="G372" s="144"/>
      <c r="H372" s="144"/>
      <c r="I372" s="154"/>
      <c r="J372" s="154"/>
      <c r="K372" s="154"/>
      <c r="L372" s="154"/>
      <c r="M372" s="154"/>
      <c r="N372" s="154"/>
    </row>
    <row r="373" spans="1:14" x14ac:dyDescent="0.25">
      <c r="A373" s="155" t="s">
        <v>24</v>
      </c>
      <c r="B373" s="156"/>
      <c r="C373" s="156"/>
      <c r="D373" s="156"/>
      <c r="E373" s="156"/>
      <c r="F373" s="156"/>
      <c r="G373" s="156"/>
      <c r="H373" s="156"/>
      <c r="I373" s="156"/>
      <c r="J373" s="156"/>
      <c r="K373" s="156"/>
      <c r="L373" s="156"/>
      <c r="M373" s="156"/>
      <c r="N373" s="157"/>
    </row>
    <row r="374" spans="1:14" x14ac:dyDescent="0.25">
      <c r="A374" s="54"/>
      <c r="B374" s="79" t="s">
        <v>102</v>
      </c>
      <c r="C374" s="79"/>
      <c r="D374" s="141" t="s">
        <v>10</v>
      </c>
      <c r="E374" s="141"/>
      <c r="F374" s="80"/>
      <c r="G374" s="80"/>
      <c r="H374" s="90" t="s">
        <v>10</v>
      </c>
      <c r="I374" s="92" t="s">
        <v>25</v>
      </c>
      <c r="J374" s="93"/>
      <c r="K374" s="92" t="s">
        <v>10</v>
      </c>
      <c r="L374" s="81"/>
      <c r="M374" s="102"/>
      <c r="N374" s="82"/>
    </row>
    <row r="375" spans="1:14" x14ac:dyDescent="0.25">
      <c r="A375" s="54"/>
      <c r="B375" s="83" t="s">
        <v>16</v>
      </c>
      <c r="C375" s="83"/>
      <c r="D375" s="134" t="s">
        <v>103</v>
      </c>
      <c r="E375" s="134"/>
      <c r="F375" s="80"/>
      <c r="G375" s="80"/>
      <c r="H375" s="91" t="s">
        <v>20</v>
      </c>
      <c r="I375" s="142">
        <v>3</v>
      </c>
      <c r="J375" s="142"/>
      <c r="K375" s="94" t="s">
        <v>26</v>
      </c>
      <c r="L375" s="95"/>
      <c r="M375" s="103"/>
      <c r="N375" s="82"/>
    </row>
    <row r="376" spans="1:14" x14ac:dyDescent="0.25">
      <c r="A376" s="54"/>
      <c r="B376" s="83" t="s">
        <v>17</v>
      </c>
      <c r="C376" s="83"/>
      <c r="D376" s="134" t="s">
        <v>104</v>
      </c>
      <c r="E376" s="134"/>
      <c r="F376" s="80"/>
      <c r="G376" s="80"/>
      <c r="H376" s="91" t="s">
        <v>21</v>
      </c>
      <c r="I376" s="142">
        <v>2</v>
      </c>
      <c r="J376" s="142"/>
      <c r="K376" s="94" t="s">
        <v>27</v>
      </c>
      <c r="L376" s="95"/>
      <c r="M376" s="103"/>
      <c r="N376" s="82"/>
    </row>
    <row r="377" spans="1:14" x14ac:dyDescent="0.25">
      <c r="A377" s="54"/>
      <c r="B377" s="83" t="s">
        <v>18</v>
      </c>
      <c r="C377" s="83"/>
      <c r="D377" s="134" t="s">
        <v>105</v>
      </c>
      <c r="E377" s="134"/>
      <c r="F377" s="80"/>
      <c r="G377" s="80"/>
      <c r="H377" s="91" t="s">
        <v>22</v>
      </c>
      <c r="I377" s="142">
        <v>1</v>
      </c>
      <c r="J377" s="142"/>
      <c r="K377" s="94" t="s">
        <v>28</v>
      </c>
      <c r="L377" s="95"/>
      <c r="M377" s="103"/>
      <c r="N377" s="82"/>
    </row>
    <row r="378" spans="1:14" x14ac:dyDescent="0.25">
      <c r="A378" s="54"/>
      <c r="B378" s="83" t="s">
        <v>19</v>
      </c>
      <c r="C378" s="83"/>
      <c r="D378" s="134" t="s">
        <v>106</v>
      </c>
      <c r="E378" s="134"/>
      <c r="F378" s="80"/>
      <c r="G378" s="80"/>
      <c r="H378" s="80" t="s">
        <v>23</v>
      </c>
      <c r="I378" s="85"/>
      <c r="J378" s="85"/>
      <c r="K378" s="85"/>
      <c r="L378" s="85"/>
      <c r="M378" s="104"/>
      <c r="N378" s="86"/>
    </row>
    <row r="381" spans="1:14" ht="15.75" x14ac:dyDescent="0.25">
      <c r="A381" s="57"/>
      <c r="B381" s="187" t="s">
        <v>0</v>
      </c>
      <c r="C381" s="187"/>
      <c r="D381" s="187"/>
      <c r="E381" s="187"/>
      <c r="F381" s="187"/>
      <c r="G381" s="187"/>
      <c r="H381" s="187"/>
      <c r="I381" s="187" t="s">
        <v>1</v>
      </c>
      <c r="J381" s="187"/>
      <c r="K381" s="187"/>
      <c r="L381" s="187"/>
      <c r="M381" s="187"/>
      <c r="N381" s="187"/>
    </row>
    <row r="382" spans="1:14" ht="21" x14ac:dyDescent="0.35">
      <c r="A382" s="188" t="s">
        <v>90</v>
      </c>
      <c r="B382" s="188"/>
      <c r="C382" s="188"/>
      <c r="D382" s="188"/>
      <c r="E382" s="188"/>
      <c r="F382" s="188"/>
      <c r="G382" s="188"/>
      <c r="H382" s="188"/>
      <c r="I382" s="188"/>
      <c r="J382" s="188"/>
      <c r="K382" s="188"/>
      <c r="L382" s="188"/>
      <c r="M382" s="188"/>
      <c r="N382" s="188"/>
    </row>
    <row r="383" spans="1:14" x14ac:dyDescent="0.25">
      <c r="A383" s="189" t="s">
        <v>91</v>
      </c>
      <c r="B383" s="189"/>
      <c r="C383" s="189"/>
      <c r="D383" s="189"/>
      <c r="E383" s="189"/>
      <c r="F383" s="190" t="s">
        <v>11</v>
      </c>
      <c r="G383" s="190"/>
      <c r="H383" s="190"/>
      <c r="I383" s="190"/>
      <c r="J383" s="1" t="s">
        <v>81</v>
      </c>
      <c r="K383" s="191" t="s">
        <v>2</v>
      </c>
      <c r="L383" s="192"/>
      <c r="M383" s="192"/>
      <c r="N383" s="193"/>
    </row>
    <row r="384" spans="1:14" x14ac:dyDescent="0.25">
      <c r="A384" s="154" t="s">
        <v>48</v>
      </c>
      <c r="B384" s="154"/>
      <c r="C384" s="154"/>
      <c r="D384" s="154"/>
      <c r="E384" s="154"/>
      <c r="F384" s="154"/>
      <c r="G384" s="154"/>
      <c r="H384" s="154"/>
      <c r="I384" s="154"/>
      <c r="J384" s="154"/>
      <c r="K384" s="154"/>
      <c r="L384" s="154"/>
      <c r="M384" s="154"/>
      <c r="N384" s="154"/>
    </row>
    <row r="385" spans="1:14" x14ac:dyDescent="0.25">
      <c r="A385" s="143" t="s">
        <v>92</v>
      </c>
      <c r="B385" s="143"/>
      <c r="C385" s="143"/>
      <c r="D385" s="143"/>
      <c r="E385" s="143"/>
      <c r="F385" s="143"/>
      <c r="G385" s="143"/>
      <c r="H385" s="143"/>
      <c r="I385" s="143"/>
      <c r="J385" s="143"/>
      <c r="K385" s="143"/>
      <c r="L385" s="143"/>
      <c r="M385" s="143"/>
      <c r="N385" s="143"/>
    </row>
    <row r="386" spans="1:14" x14ac:dyDescent="0.25">
      <c r="A386" s="158" t="s">
        <v>3</v>
      </c>
      <c r="B386" s="158"/>
      <c r="C386" s="158"/>
      <c r="D386" s="158"/>
      <c r="E386" s="154" t="s">
        <v>131</v>
      </c>
      <c r="F386" s="154"/>
      <c r="G386" s="154"/>
      <c r="H386" s="154"/>
      <c r="I386" s="174" t="s">
        <v>153</v>
      </c>
      <c r="J386" s="175"/>
      <c r="K386" s="175"/>
      <c r="L386" s="175"/>
      <c r="M386" s="175"/>
      <c r="N386" s="176"/>
    </row>
    <row r="387" spans="1:14" x14ac:dyDescent="0.25">
      <c r="A387" s="158" t="s">
        <v>4</v>
      </c>
      <c r="B387" s="158"/>
      <c r="C387" s="158"/>
      <c r="D387" s="158"/>
      <c r="E387" s="154" t="s">
        <v>107</v>
      </c>
      <c r="F387" s="154"/>
      <c r="G387" s="154"/>
      <c r="H387" s="154"/>
      <c r="I387" s="177"/>
      <c r="J387" s="178"/>
      <c r="K387" s="178"/>
      <c r="L387" s="178"/>
      <c r="M387" s="178"/>
      <c r="N387" s="179"/>
    </row>
    <row r="388" spans="1:14" x14ac:dyDescent="0.25">
      <c r="A388" s="158" t="s">
        <v>5</v>
      </c>
      <c r="B388" s="158"/>
      <c r="C388" s="158"/>
      <c r="D388" s="158"/>
      <c r="E388" s="186" t="s">
        <v>166</v>
      </c>
      <c r="F388" s="186"/>
      <c r="G388" s="186"/>
      <c r="H388" s="186"/>
      <c r="I388" s="180"/>
      <c r="J388" s="181"/>
      <c r="K388" s="181"/>
      <c r="L388" s="181"/>
      <c r="M388" s="181"/>
      <c r="N388" s="182"/>
    </row>
    <row r="389" spans="1:14" x14ac:dyDescent="0.25">
      <c r="A389" s="158" t="s">
        <v>6</v>
      </c>
      <c r="B389" s="158"/>
      <c r="C389" s="158"/>
      <c r="D389" s="158"/>
      <c r="E389" s="169" t="s">
        <v>132</v>
      </c>
      <c r="F389" s="169"/>
      <c r="G389" s="169"/>
      <c r="H389" s="169"/>
      <c r="I389" s="183"/>
      <c r="J389" s="184"/>
      <c r="K389" s="184"/>
      <c r="L389" s="184"/>
      <c r="M389" s="184"/>
      <c r="N389" s="185"/>
    </row>
    <row r="390" spans="1:14" x14ac:dyDescent="0.25">
      <c r="A390" s="154" t="s">
        <v>7</v>
      </c>
      <c r="B390" s="154"/>
      <c r="C390" s="154"/>
      <c r="D390" s="154"/>
      <c r="E390" s="154"/>
      <c r="F390" s="154"/>
      <c r="G390" s="154"/>
      <c r="H390" s="154"/>
      <c r="I390" s="154"/>
      <c r="J390" s="154"/>
      <c r="K390" s="154"/>
      <c r="L390" s="154"/>
      <c r="M390" s="154"/>
      <c r="N390" s="154"/>
    </row>
    <row r="391" spans="1:14" x14ac:dyDescent="0.25">
      <c r="A391" s="172" t="s">
        <v>93</v>
      </c>
      <c r="B391" s="169" t="s">
        <v>94</v>
      </c>
      <c r="C391" s="169"/>
      <c r="D391" s="169" t="s">
        <v>95</v>
      </c>
      <c r="E391" s="169"/>
      <c r="F391" s="172" t="s">
        <v>33</v>
      </c>
      <c r="G391" s="172"/>
      <c r="H391" s="172"/>
      <c r="I391" s="173" t="s">
        <v>96</v>
      </c>
      <c r="J391" s="173"/>
      <c r="K391" s="173"/>
      <c r="L391" s="58"/>
      <c r="M391" s="96"/>
      <c r="N391" s="59" t="s">
        <v>10</v>
      </c>
    </row>
    <row r="392" spans="1:14" ht="33.75" x14ac:dyDescent="0.25">
      <c r="A392" s="172"/>
      <c r="B392" s="169"/>
      <c r="C392" s="169"/>
      <c r="D392" s="60" t="s">
        <v>31</v>
      </c>
      <c r="E392" s="60" t="s">
        <v>32</v>
      </c>
      <c r="F392" s="61" t="s">
        <v>31</v>
      </c>
      <c r="G392" s="61" t="s">
        <v>32</v>
      </c>
      <c r="H392" s="60" t="s">
        <v>97</v>
      </c>
      <c r="I392" s="61" t="s">
        <v>31</v>
      </c>
      <c r="J392" s="61" t="s">
        <v>32</v>
      </c>
      <c r="K392" s="60" t="s">
        <v>34</v>
      </c>
      <c r="L392" s="60" t="s">
        <v>96</v>
      </c>
      <c r="M392" s="97" t="s">
        <v>98</v>
      </c>
      <c r="N392" s="62" t="s">
        <v>12</v>
      </c>
    </row>
    <row r="393" spans="1:14" x14ac:dyDescent="0.25">
      <c r="A393" s="63"/>
      <c r="B393" s="64"/>
      <c r="C393" s="64"/>
      <c r="D393" s="60"/>
      <c r="E393" s="60"/>
      <c r="F393" s="61"/>
      <c r="G393" s="61"/>
      <c r="H393" s="60">
        <v>50</v>
      </c>
      <c r="I393" s="61"/>
      <c r="J393" s="61"/>
      <c r="K393" s="65">
        <v>100</v>
      </c>
      <c r="L393" s="66">
        <v>0.5</v>
      </c>
      <c r="M393" s="98">
        <v>1</v>
      </c>
      <c r="N393" s="62"/>
    </row>
    <row r="394" spans="1:14" ht="15.75" x14ac:dyDescent="0.25">
      <c r="A394" s="169">
        <v>301</v>
      </c>
      <c r="B394" s="165" t="s">
        <v>8</v>
      </c>
      <c r="C394" s="64" t="s">
        <v>40</v>
      </c>
      <c r="D394" s="67">
        <v>20</v>
      </c>
      <c r="E394" s="68">
        <v>11</v>
      </c>
      <c r="F394" s="67">
        <v>30</v>
      </c>
      <c r="G394" s="87">
        <v>14.44</v>
      </c>
      <c r="H394" s="67">
        <f>SUM(E394,G394)</f>
        <v>25.439999999999998</v>
      </c>
      <c r="I394" s="67">
        <v>80</v>
      </c>
      <c r="J394" s="69">
        <v>47</v>
      </c>
      <c r="K394" s="70">
        <f>SUM(J394,J395)</f>
        <v>64</v>
      </c>
      <c r="L394" s="70">
        <f>K394/2</f>
        <v>32</v>
      </c>
      <c r="M394" s="99">
        <f>(H394+L394)</f>
        <v>57.44</v>
      </c>
      <c r="N394" s="40" t="str">
        <f t="shared" ref="N394" si="156">IF(M394&gt;=91,"A1",IF(M394&gt;=81,"A2",IF(M394&gt;=71,"B1",IF(M394&gt;=61,"B2",IF(M394&gt;=51,"C1",IF(M394&gt;=41,"C2",IF(M394&gt;=33,"D","E")))))))</f>
        <v>C1</v>
      </c>
    </row>
    <row r="395" spans="1:14" x14ac:dyDescent="0.25">
      <c r="A395" s="169"/>
      <c r="B395" s="165"/>
      <c r="C395" s="64" t="s">
        <v>41</v>
      </c>
      <c r="D395" s="67"/>
      <c r="E395" s="67"/>
      <c r="F395" s="67"/>
      <c r="G395" s="88"/>
      <c r="H395" s="67"/>
      <c r="I395" s="67">
        <v>20</v>
      </c>
      <c r="J395" s="69">
        <v>17</v>
      </c>
      <c r="K395" s="70"/>
      <c r="L395" s="70"/>
      <c r="M395" s="99"/>
      <c r="N395" s="71"/>
    </row>
    <row r="396" spans="1:14" ht="15.75" x14ac:dyDescent="0.25">
      <c r="A396" s="163" t="s">
        <v>45</v>
      </c>
      <c r="B396" s="165" t="s">
        <v>42</v>
      </c>
      <c r="C396" s="64" t="s">
        <v>40</v>
      </c>
      <c r="D396" s="67">
        <v>20</v>
      </c>
      <c r="E396" s="72">
        <v>12</v>
      </c>
      <c r="F396" s="67">
        <v>30</v>
      </c>
      <c r="G396" s="87">
        <v>13.13</v>
      </c>
      <c r="H396" s="67">
        <f t="shared" ref="H396" si="157">SUM(E396,G396)</f>
        <v>25.130000000000003</v>
      </c>
      <c r="I396" s="67">
        <v>80</v>
      </c>
      <c r="J396" s="106">
        <v>24.5</v>
      </c>
      <c r="K396" s="70">
        <f t="shared" ref="K396" si="158">SUM(J396,J397)</f>
        <v>39.5</v>
      </c>
      <c r="L396" s="70">
        <f t="shared" ref="L396" si="159">K396/2</f>
        <v>19.75</v>
      </c>
      <c r="M396" s="99">
        <f t="shared" ref="M396" si="160">(H396+L396)</f>
        <v>44.88</v>
      </c>
      <c r="N396" s="40" t="str">
        <f t="shared" ref="N396" si="161">IF(M396&gt;=91,"A1",IF(M396&gt;=81,"A2",IF(M396&gt;=71,"B1",IF(M396&gt;=61,"B2",IF(M396&gt;=51,"C1",IF(M396&gt;=41,"C2",IF(M396&gt;=33,"D","E")))))))</f>
        <v>C2</v>
      </c>
    </row>
    <row r="397" spans="1:14" x14ac:dyDescent="0.25">
      <c r="A397" s="163"/>
      <c r="B397" s="165"/>
      <c r="C397" s="64" t="s">
        <v>41</v>
      </c>
      <c r="D397" s="67"/>
      <c r="E397" s="67"/>
      <c r="F397" s="67"/>
      <c r="G397" s="88"/>
      <c r="H397" s="67"/>
      <c r="I397" s="67">
        <v>20</v>
      </c>
      <c r="J397" s="69">
        <v>15</v>
      </c>
      <c r="K397" s="70"/>
      <c r="L397" s="70"/>
      <c r="M397" s="99"/>
      <c r="N397" s="71"/>
    </row>
    <row r="398" spans="1:14" ht="15.75" customHeight="1" x14ac:dyDescent="0.25">
      <c r="A398" s="163" t="s">
        <v>46</v>
      </c>
      <c r="B398" s="170" t="s">
        <v>43</v>
      </c>
      <c r="C398" s="64" t="s">
        <v>40</v>
      </c>
      <c r="D398" s="67">
        <v>20</v>
      </c>
      <c r="E398" s="72">
        <v>12.5</v>
      </c>
      <c r="F398" s="67">
        <v>30</v>
      </c>
      <c r="G398" s="87">
        <v>4.7</v>
      </c>
      <c r="H398" s="67">
        <f t="shared" ref="H398" si="162">SUM(E398,G398)</f>
        <v>17.2</v>
      </c>
      <c r="I398" s="67">
        <v>80</v>
      </c>
      <c r="J398" s="69">
        <v>31</v>
      </c>
      <c r="K398" s="70">
        <f t="shared" ref="K398" si="163">SUM(J398,J399)</f>
        <v>46</v>
      </c>
      <c r="L398" s="70">
        <f t="shared" ref="L398" si="164">K398/2</f>
        <v>23</v>
      </c>
      <c r="M398" s="99">
        <f t="shared" ref="M398" si="165">(H398+L398)</f>
        <v>40.200000000000003</v>
      </c>
      <c r="N398" s="40" t="str">
        <f t="shared" ref="N398" si="166">IF(M398&gt;=91,"A1",IF(M398&gt;=81,"A2",IF(M398&gt;=71,"B1",IF(M398&gt;=61,"B2",IF(M398&gt;=51,"C1",IF(M398&gt;=41,"C2",IF(M398&gt;=33,"D","E")))))))</f>
        <v>D</v>
      </c>
    </row>
    <row r="399" spans="1:14" x14ac:dyDescent="0.25">
      <c r="A399" s="163"/>
      <c r="B399" s="171"/>
      <c r="C399" s="64" t="s">
        <v>41</v>
      </c>
      <c r="D399" s="67"/>
      <c r="E399" s="67"/>
      <c r="F399" s="67"/>
      <c r="G399" s="88"/>
      <c r="H399" s="67"/>
      <c r="I399" s="67">
        <v>20</v>
      </c>
      <c r="J399" s="69">
        <v>15</v>
      </c>
      <c r="K399" s="70"/>
      <c r="L399" s="70"/>
      <c r="M399" s="99"/>
      <c r="N399" s="71"/>
    </row>
    <row r="400" spans="1:14" ht="15.75" x14ac:dyDescent="0.25">
      <c r="A400" s="163" t="s">
        <v>79</v>
      </c>
      <c r="B400" s="164" t="s">
        <v>44</v>
      </c>
      <c r="C400" s="64" t="s">
        <v>40</v>
      </c>
      <c r="D400" s="67">
        <v>20</v>
      </c>
      <c r="E400" s="89">
        <v>9.5</v>
      </c>
      <c r="F400" s="67">
        <v>30</v>
      </c>
      <c r="G400" s="87">
        <v>3.6</v>
      </c>
      <c r="H400" s="67">
        <f t="shared" ref="H400" si="167">SUM(E400,G400)</f>
        <v>13.1</v>
      </c>
      <c r="I400" s="67">
        <v>80</v>
      </c>
      <c r="J400" s="69">
        <v>27.5</v>
      </c>
      <c r="K400" s="70">
        <f t="shared" ref="K400" si="168">SUM(J400,J401)</f>
        <v>43.5</v>
      </c>
      <c r="L400" s="70">
        <f t="shared" ref="L400" si="169">K400/2</f>
        <v>21.75</v>
      </c>
      <c r="M400" s="99">
        <f t="shared" ref="M400" si="170">(H400+L400)</f>
        <v>34.85</v>
      </c>
      <c r="N400" s="40" t="str">
        <f t="shared" ref="N400" si="171">IF(M400&gt;=91,"A1",IF(M400&gt;=81,"A2",IF(M400&gt;=71,"B1",IF(M400&gt;=61,"B2",IF(M400&gt;=51,"C1",IF(M400&gt;=41,"C2",IF(M400&gt;=33,"D","E")))))))</f>
        <v>D</v>
      </c>
    </row>
    <row r="401" spans="1:14" x14ac:dyDescent="0.25">
      <c r="A401" s="163"/>
      <c r="B401" s="164"/>
      <c r="C401" s="64" t="s">
        <v>41</v>
      </c>
      <c r="D401" s="67"/>
      <c r="E401" s="67"/>
      <c r="F401" s="67"/>
      <c r="G401" s="88"/>
      <c r="H401" s="67"/>
      <c r="I401" s="67">
        <v>20</v>
      </c>
      <c r="J401" s="69">
        <v>16</v>
      </c>
      <c r="K401" s="70"/>
      <c r="L401" s="70"/>
      <c r="M401" s="99"/>
      <c r="N401" s="71"/>
    </row>
    <row r="402" spans="1:14" ht="15.75" x14ac:dyDescent="0.25">
      <c r="A402" s="163" t="s">
        <v>36</v>
      </c>
      <c r="B402" s="165" t="s">
        <v>35</v>
      </c>
      <c r="C402" s="64" t="s">
        <v>40</v>
      </c>
      <c r="D402" s="67">
        <v>20</v>
      </c>
      <c r="E402" s="72">
        <v>9</v>
      </c>
      <c r="F402" s="67">
        <v>30</v>
      </c>
      <c r="G402" s="87">
        <v>3.9</v>
      </c>
      <c r="H402" s="67">
        <f t="shared" ref="H402" si="172">SUM(E402,G402)</f>
        <v>12.9</v>
      </c>
      <c r="I402" s="67">
        <v>70</v>
      </c>
      <c r="J402" s="69">
        <v>38</v>
      </c>
      <c r="K402" s="70">
        <f>SUM(J402,J403)</f>
        <v>67</v>
      </c>
      <c r="L402" s="70">
        <f t="shared" ref="L402" si="173">K402/2</f>
        <v>33.5</v>
      </c>
      <c r="M402" s="99">
        <f t="shared" ref="M402" si="174">(H402+L402)</f>
        <v>46.4</v>
      </c>
      <c r="N402" s="40" t="str">
        <f t="shared" ref="N402" si="175">IF(M402&gt;=91,"A1",IF(M402&gt;=81,"A2",IF(M402&gt;=71,"B1",IF(M402&gt;=61,"B2",IF(M402&gt;=51,"C1",IF(M402&gt;=41,"C2",IF(M402&gt;=33,"D","E")))))))</f>
        <v>C2</v>
      </c>
    </row>
    <row r="403" spans="1:14" x14ac:dyDescent="0.25">
      <c r="A403" s="163"/>
      <c r="B403" s="165"/>
      <c r="C403" s="64" t="s">
        <v>41</v>
      </c>
      <c r="D403" s="67"/>
      <c r="E403" s="67"/>
      <c r="F403" s="67"/>
      <c r="G403" s="67"/>
      <c r="H403" s="67"/>
      <c r="I403" s="67">
        <v>30</v>
      </c>
      <c r="J403" s="69">
        <v>29</v>
      </c>
      <c r="K403" s="70"/>
      <c r="L403" s="70"/>
      <c r="M403" s="99"/>
      <c r="N403" s="71"/>
    </row>
    <row r="404" spans="1:14" x14ac:dyDescent="0.25">
      <c r="A404" s="73" t="s">
        <v>80</v>
      </c>
      <c r="B404" s="74" t="s">
        <v>99</v>
      </c>
      <c r="C404" s="64"/>
      <c r="D404" s="67">
        <v>20</v>
      </c>
      <c r="E404" s="67"/>
      <c r="F404" s="67"/>
      <c r="G404" s="67"/>
      <c r="H404" s="67"/>
      <c r="I404" s="67">
        <v>60</v>
      </c>
      <c r="J404" s="69"/>
      <c r="K404" s="70"/>
      <c r="L404" s="70"/>
      <c r="M404" s="99"/>
      <c r="N404" s="71"/>
    </row>
    <row r="405" spans="1:14" x14ac:dyDescent="0.25">
      <c r="A405" s="73"/>
      <c r="B405" s="74"/>
      <c r="C405" s="64"/>
      <c r="D405" s="67"/>
      <c r="E405" s="67"/>
      <c r="F405" s="67"/>
      <c r="G405" s="67"/>
      <c r="H405" s="67"/>
      <c r="I405" s="67"/>
      <c r="J405" s="69"/>
      <c r="K405" s="70"/>
      <c r="L405" s="70"/>
      <c r="M405" s="99"/>
      <c r="N405" s="71"/>
    </row>
    <row r="406" spans="1:14" x14ac:dyDescent="0.25">
      <c r="A406" s="143" t="s">
        <v>30</v>
      </c>
      <c r="B406" s="143"/>
      <c r="C406" s="57">
        <f>(M394+M396+M398+M400+M402)</f>
        <v>223.76999999999998</v>
      </c>
      <c r="D406" s="166" t="s">
        <v>108</v>
      </c>
      <c r="E406" s="167"/>
      <c r="F406" s="168"/>
      <c r="G406" s="160">
        <f>(C406/500)*100</f>
        <v>44.753999999999991</v>
      </c>
      <c r="H406" s="161"/>
      <c r="I406" s="67"/>
      <c r="J406" s="69"/>
      <c r="K406" s="2"/>
      <c r="L406" s="2"/>
      <c r="M406" s="100"/>
      <c r="N406" s="75"/>
    </row>
    <row r="407" spans="1:14" x14ac:dyDescent="0.25">
      <c r="A407" s="76"/>
      <c r="B407" s="76"/>
      <c r="C407" s="57"/>
      <c r="D407" s="77"/>
      <c r="E407" s="77"/>
      <c r="F407" s="77"/>
      <c r="G407" s="57"/>
      <c r="H407" s="57"/>
      <c r="I407" s="67"/>
      <c r="J407" s="69"/>
      <c r="K407" s="2"/>
      <c r="L407" s="2"/>
      <c r="M407" s="100"/>
      <c r="N407" s="75"/>
    </row>
    <row r="408" spans="1:14" x14ac:dyDescent="0.25">
      <c r="A408" s="76"/>
      <c r="B408" s="76"/>
      <c r="C408" s="57"/>
      <c r="D408" s="77"/>
      <c r="E408" s="77"/>
      <c r="F408" s="77"/>
      <c r="G408" s="57"/>
      <c r="H408" s="57"/>
      <c r="I408" s="67"/>
      <c r="J408" s="67"/>
      <c r="K408" s="78"/>
      <c r="L408" s="78"/>
      <c r="M408" s="101"/>
      <c r="N408" s="67"/>
    </row>
    <row r="409" spans="1:14" x14ac:dyDescent="0.25">
      <c r="A409" s="162" t="s">
        <v>37</v>
      </c>
      <c r="B409" s="162"/>
      <c r="C409" s="162"/>
      <c r="D409" s="162"/>
      <c r="E409" s="162"/>
      <c r="F409" s="162"/>
      <c r="G409" s="162"/>
      <c r="H409" s="162"/>
      <c r="I409" s="162"/>
      <c r="J409" s="162"/>
      <c r="K409" s="162"/>
      <c r="L409" s="162"/>
      <c r="M409" s="162"/>
      <c r="N409" s="162"/>
    </row>
    <row r="410" spans="1:14" x14ac:dyDescent="0.25">
      <c r="A410" s="154" t="s">
        <v>38</v>
      </c>
      <c r="B410" s="154"/>
      <c r="C410" s="154"/>
      <c r="D410" s="154"/>
      <c r="E410" s="154"/>
      <c r="F410" s="154"/>
      <c r="G410" s="154"/>
      <c r="H410" s="154"/>
      <c r="I410" s="154"/>
      <c r="J410" s="154"/>
      <c r="K410" s="154"/>
      <c r="L410" s="154"/>
      <c r="M410" s="154"/>
      <c r="N410" s="154"/>
    </row>
    <row r="411" spans="1:14" x14ac:dyDescent="0.25">
      <c r="A411" s="154" t="s">
        <v>9</v>
      </c>
      <c r="B411" s="154"/>
      <c r="C411" s="154"/>
      <c r="D411" s="154"/>
      <c r="E411" s="154"/>
      <c r="F411" s="154"/>
      <c r="G411" s="154" t="s">
        <v>10</v>
      </c>
      <c r="H411" s="154"/>
      <c r="I411" s="154"/>
      <c r="J411" s="154"/>
      <c r="K411" s="154"/>
      <c r="L411" s="154"/>
      <c r="M411" s="154"/>
      <c r="N411" s="154"/>
    </row>
    <row r="412" spans="1:14" x14ac:dyDescent="0.25">
      <c r="A412" s="143" t="s">
        <v>39</v>
      </c>
      <c r="B412" s="143"/>
      <c r="C412" s="143"/>
      <c r="D412" s="143"/>
      <c r="E412" s="143"/>
      <c r="F412" s="143"/>
      <c r="G412" s="159" t="s">
        <v>26</v>
      </c>
      <c r="H412" s="159"/>
      <c r="I412" s="159"/>
      <c r="J412" s="159"/>
      <c r="K412" s="159"/>
      <c r="L412" s="159"/>
      <c r="M412" s="159"/>
      <c r="N412" s="159"/>
    </row>
    <row r="413" spans="1:14" x14ac:dyDescent="0.25">
      <c r="A413" s="158" t="s">
        <v>13</v>
      </c>
      <c r="B413" s="158"/>
      <c r="C413" s="158"/>
      <c r="D413" s="158"/>
      <c r="E413" s="158"/>
      <c r="F413" s="158"/>
      <c r="G413" s="159" t="s">
        <v>26</v>
      </c>
      <c r="H413" s="159"/>
      <c r="I413" s="159"/>
      <c r="J413" s="159"/>
      <c r="K413" s="159"/>
      <c r="L413" s="159"/>
      <c r="M413" s="159"/>
      <c r="N413" s="159"/>
    </row>
    <row r="414" spans="1:14" x14ac:dyDescent="0.25">
      <c r="A414" s="158" t="s">
        <v>14</v>
      </c>
      <c r="B414" s="158"/>
      <c r="C414" s="158"/>
      <c r="D414" s="158"/>
      <c r="E414" s="158"/>
      <c r="F414" s="158"/>
      <c r="G414" s="159" t="s">
        <v>26</v>
      </c>
      <c r="H414" s="159"/>
      <c r="I414" s="159"/>
      <c r="J414" s="159"/>
      <c r="K414" s="159"/>
      <c r="L414" s="159"/>
      <c r="M414" s="159"/>
      <c r="N414" s="159"/>
    </row>
    <row r="415" spans="1:14" x14ac:dyDescent="0.25">
      <c r="A415" s="143" t="s">
        <v>100</v>
      </c>
      <c r="B415" s="143"/>
      <c r="C415" s="144" t="s">
        <v>149</v>
      </c>
      <c r="D415" s="144"/>
      <c r="E415" s="144"/>
      <c r="F415" s="144"/>
      <c r="G415" s="144"/>
      <c r="H415" s="144"/>
      <c r="I415" s="144"/>
      <c r="J415" s="144"/>
      <c r="K415" s="144"/>
      <c r="L415" s="144"/>
      <c r="M415" s="144"/>
      <c r="N415" s="144"/>
    </row>
    <row r="416" spans="1:14" x14ac:dyDescent="0.25">
      <c r="A416" s="145" t="s">
        <v>109</v>
      </c>
      <c r="B416" s="146"/>
      <c r="C416" s="146"/>
      <c r="D416" s="146"/>
      <c r="E416" s="147"/>
      <c r="F416" s="144"/>
      <c r="G416" s="144"/>
      <c r="H416" s="144"/>
      <c r="I416" s="154" t="s">
        <v>101</v>
      </c>
      <c r="J416" s="154"/>
      <c r="K416" s="154"/>
      <c r="L416" s="154"/>
      <c r="M416" s="154"/>
      <c r="N416" s="154"/>
    </row>
    <row r="417" spans="1:14" x14ac:dyDescent="0.25">
      <c r="A417" s="148"/>
      <c r="B417" s="149"/>
      <c r="C417" s="149"/>
      <c r="D417" s="149"/>
      <c r="E417" s="150"/>
      <c r="F417" s="144"/>
      <c r="G417" s="144"/>
      <c r="H417" s="144"/>
      <c r="I417" s="154"/>
      <c r="J417" s="154"/>
      <c r="K417" s="154"/>
      <c r="L417" s="154"/>
      <c r="M417" s="154"/>
      <c r="N417" s="154"/>
    </row>
    <row r="418" spans="1:14" x14ac:dyDescent="0.25">
      <c r="A418" s="148"/>
      <c r="B418" s="149"/>
      <c r="C418" s="149"/>
      <c r="D418" s="149"/>
      <c r="E418" s="150"/>
      <c r="F418" s="144"/>
      <c r="G418" s="144"/>
      <c r="H418" s="144"/>
      <c r="I418" s="154"/>
      <c r="J418" s="154"/>
      <c r="K418" s="154"/>
      <c r="L418" s="154"/>
      <c r="M418" s="154"/>
      <c r="N418" s="154"/>
    </row>
    <row r="419" spans="1:14" x14ac:dyDescent="0.25">
      <c r="A419" s="151"/>
      <c r="B419" s="152"/>
      <c r="C419" s="152"/>
      <c r="D419" s="152"/>
      <c r="E419" s="153"/>
      <c r="F419" s="144"/>
      <c r="G419" s="144"/>
      <c r="H419" s="144"/>
      <c r="I419" s="154"/>
      <c r="J419" s="154"/>
      <c r="K419" s="154"/>
      <c r="L419" s="154"/>
      <c r="M419" s="154"/>
      <c r="N419" s="154"/>
    </row>
    <row r="420" spans="1:14" x14ac:dyDescent="0.25">
      <c r="A420" s="155" t="s">
        <v>24</v>
      </c>
      <c r="B420" s="156"/>
      <c r="C420" s="156"/>
      <c r="D420" s="156"/>
      <c r="E420" s="156"/>
      <c r="F420" s="156"/>
      <c r="G420" s="156"/>
      <c r="H420" s="156"/>
      <c r="I420" s="156"/>
      <c r="J420" s="156"/>
      <c r="K420" s="156"/>
      <c r="L420" s="156"/>
      <c r="M420" s="156"/>
      <c r="N420" s="157"/>
    </row>
    <row r="421" spans="1:14" x14ac:dyDescent="0.25">
      <c r="A421" s="55"/>
      <c r="B421" s="79" t="s">
        <v>102</v>
      </c>
      <c r="C421" s="79"/>
      <c r="D421" s="141" t="s">
        <v>10</v>
      </c>
      <c r="E421" s="141"/>
      <c r="F421" s="84"/>
      <c r="G421" s="84"/>
      <c r="H421" s="90" t="s">
        <v>10</v>
      </c>
      <c r="I421" s="92" t="s">
        <v>25</v>
      </c>
      <c r="J421" s="93"/>
      <c r="K421" s="92" t="s">
        <v>10</v>
      </c>
      <c r="L421" s="81"/>
      <c r="M421" s="102"/>
      <c r="N421" s="82"/>
    </row>
    <row r="422" spans="1:14" x14ac:dyDescent="0.25">
      <c r="A422" s="55"/>
      <c r="B422" s="83" t="s">
        <v>16</v>
      </c>
      <c r="C422" s="83"/>
      <c r="D422" s="134" t="s">
        <v>103</v>
      </c>
      <c r="E422" s="134"/>
      <c r="F422" s="84"/>
      <c r="G422" s="84"/>
      <c r="H422" s="91" t="s">
        <v>20</v>
      </c>
      <c r="I422" s="142">
        <v>3</v>
      </c>
      <c r="J422" s="142"/>
      <c r="K422" s="94" t="s">
        <v>26</v>
      </c>
      <c r="L422" s="95"/>
      <c r="M422" s="103"/>
      <c r="N422" s="82"/>
    </row>
    <row r="423" spans="1:14" x14ac:dyDescent="0.25">
      <c r="A423" s="55"/>
      <c r="B423" s="83" t="s">
        <v>17</v>
      </c>
      <c r="C423" s="83"/>
      <c r="D423" s="134" t="s">
        <v>104</v>
      </c>
      <c r="E423" s="134"/>
      <c r="F423" s="84"/>
      <c r="G423" s="84"/>
      <c r="H423" s="91" t="s">
        <v>21</v>
      </c>
      <c r="I423" s="142">
        <v>2</v>
      </c>
      <c r="J423" s="142"/>
      <c r="K423" s="94" t="s">
        <v>27</v>
      </c>
      <c r="L423" s="95"/>
      <c r="M423" s="103"/>
      <c r="N423" s="82"/>
    </row>
    <row r="424" spans="1:14" x14ac:dyDescent="0.25">
      <c r="A424" s="55"/>
      <c r="B424" s="83" t="s">
        <v>18</v>
      </c>
      <c r="C424" s="83"/>
      <c r="D424" s="134" t="s">
        <v>105</v>
      </c>
      <c r="E424" s="134"/>
      <c r="F424" s="84"/>
      <c r="G424" s="84"/>
      <c r="H424" s="91" t="s">
        <v>22</v>
      </c>
      <c r="I424" s="142">
        <v>1</v>
      </c>
      <c r="J424" s="142"/>
      <c r="K424" s="94" t="s">
        <v>28</v>
      </c>
      <c r="L424" s="95"/>
      <c r="M424" s="103"/>
      <c r="N424" s="82"/>
    </row>
    <row r="425" spans="1:14" x14ac:dyDescent="0.25">
      <c r="A425" s="55"/>
      <c r="B425" s="83" t="s">
        <v>19</v>
      </c>
      <c r="C425" s="83"/>
      <c r="D425" s="134" t="s">
        <v>106</v>
      </c>
      <c r="E425" s="134"/>
      <c r="F425" s="84"/>
      <c r="G425" s="84"/>
      <c r="H425" s="84" t="s">
        <v>23</v>
      </c>
      <c r="I425" s="85"/>
      <c r="J425" s="85"/>
      <c r="K425" s="85"/>
      <c r="L425" s="85"/>
      <c r="M425" s="104"/>
      <c r="N425" s="86"/>
    </row>
    <row r="427" spans="1:14" ht="15.75" thickBot="1" x14ac:dyDescent="0.3"/>
    <row r="428" spans="1:14" ht="15.75" x14ac:dyDescent="0.25">
      <c r="A428" s="222"/>
      <c r="B428" s="223" t="s">
        <v>0</v>
      </c>
      <c r="C428" s="223"/>
      <c r="D428" s="223"/>
      <c r="E428" s="223"/>
      <c r="F428" s="223"/>
      <c r="G428" s="223"/>
      <c r="H428" s="223"/>
      <c r="I428" s="223" t="s">
        <v>1</v>
      </c>
      <c r="J428" s="223"/>
      <c r="K428" s="223"/>
      <c r="L428" s="223"/>
      <c r="M428" s="223"/>
      <c r="N428" s="224"/>
    </row>
    <row r="429" spans="1:14" ht="21" x14ac:dyDescent="0.35">
      <c r="A429" s="225" t="s">
        <v>90</v>
      </c>
      <c r="B429" s="188"/>
      <c r="C429" s="188"/>
      <c r="D429" s="188"/>
      <c r="E429" s="188"/>
      <c r="F429" s="188"/>
      <c r="G429" s="188"/>
      <c r="H429" s="188"/>
      <c r="I429" s="188"/>
      <c r="J429" s="188"/>
      <c r="K429" s="188"/>
      <c r="L429" s="188"/>
      <c r="M429" s="188"/>
      <c r="N429" s="226"/>
    </row>
    <row r="430" spans="1:14" x14ac:dyDescent="0.25">
      <c r="A430" s="227" t="s">
        <v>91</v>
      </c>
      <c r="B430" s="189"/>
      <c r="C430" s="189"/>
      <c r="D430" s="189"/>
      <c r="E430" s="189"/>
      <c r="F430" s="190" t="s">
        <v>11</v>
      </c>
      <c r="G430" s="190"/>
      <c r="H430" s="190"/>
      <c r="I430" s="190"/>
      <c r="J430" s="1" t="s">
        <v>81</v>
      </c>
      <c r="K430" s="191" t="s">
        <v>2</v>
      </c>
      <c r="L430" s="192"/>
      <c r="M430" s="192"/>
      <c r="N430" s="228"/>
    </row>
    <row r="431" spans="1:14" x14ac:dyDescent="0.25">
      <c r="A431" s="229" t="s">
        <v>48</v>
      </c>
      <c r="B431" s="154"/>
      <c r="C431" s="154"/>
      <c r="D431" s="154"/>
      <c r="E431" s="154"/>
      <c r="F431" s="154"/>
      <c r="G431" s="154"/>
      <c r="H431" s="154"/>
      <c r="I431" s="154"/>
      <c r="J431" s="154"/>
      <c r="K431" s="154"/>
      <c r="L431" s="154"/>
      <c r="M431" s="154"/>
      <c r="N431" s="230"/>
    </row>
    <row r="432" spans="1:14" x14ac:dyDescent="0.25">
      <c r="A432" s="231" t="s">
        <v>92</v>
      </c>
      <c r="B432" s="143"/>
      <c r="C432" s="143"/>
      <c r="D432" s="143"/>
      <c r="E432" s="143"/>
      <c r="F432" s="143"/>
      <c r="G432" s="143"/>
      <c r="H432" s="143"/>
      <c r="I432" s="143"/>
      <c r="J432" s="143"/>
      <c r="K432" s="143"/>
      <c r="L432" s="143"/>
      <c r="M432" s="143"/>
      <c r="N432" s="232"/>
    </row>
    <row r="433" spans="1:14" x14ac:dyDescent="0.25">
      <c r="A433" s="233" t="s">
        <v>3</v>
      </c>
      <c r="B433" s="158"/>
      <c r="C433" s="158"/>
      <c r="D433" s="158"/>
      <c r="E433" s="154" t="s">
        <v>69</v>
      </c>
      <c r="F433" s="154"/>
      <c r="G433" s="154"/>
      <c r="H433" s="154"/>
      <c r="I433" s="174" t="s">
        <v>133</v>
      </c>
      <c r="J433" s="175"/>
      <c r="K433" s="175"/>
      <c r="L433" s="175"/>
      <c r="M433" s="175"/>
      <c r="N433" s="234"/>
    </row>
    <row r="434" spans="1:14" x14ac:dyDescent="0.25">
      <c r="A434" s="233" t="s">
        <v>4</v>
      </c>
      <c r="B434" s="158"/>
      <c r="C434" s="158"/>
      <c r="D434" s="158"/>
      <c r="E434" s="154" t="s">
        <v>107</v>
      </c>
      <c r="F434" s="154"/>
      <c r="G434" s="154"/>
      <c r="H434" s="154"/>
      <c r="I434" s="177"/>
      <c r="J434" s="178"/>
      <c r="K434" s="178"/>
      <c r="L434" s="178"/>
      <c r="M434" s="178"/>
      <c r="N434" s="235"/>
    </row>
    <row r="435" spans="1:14" x14ac:dyDescent="0.25">
      <c r="A435" s="233" t="s">
        <v>5</v>
      </c>
      <c r="B435" s="158"/>
      <c r="C435" s="158"/>
      <c r="D435" s="158"/>
      <c r="E435" s="186" t="s">
        <v>167</v>
      </c>
      <c r="F435" s="186"/>
      <c r="G435" s="186"/>
      <c r="H435" s="186"/>
      <c r="I435" s="180"/>
      <c r="J435" s="181"/>
      <c r="K435" s="181"/>
      <c r="L435" s="181"/>
      <c r="M435" s="181"/>
      <c r="N435" s="236"/>
    </row>
    <row r="436" spans="1:14" x14ac:dyDescent="0.25">
      <c r="A436" s="233" t="s">
        <v>6</v>
      </c>
      <c r="B436" s="158"/>
      <c r="C436" s="158"/>
      <c r="D436" s="158"/>
      <c r="E436" s="169" t="s">
        <v>134</v>
      </c>
      <c r="F436" s="169"/>
      <c r="G436" s="169"/>
      <c r="H436" s="169"/>
      <c r="I436" s="183"/>
      <c r="J436" s="184"/>
      <c r="K436" s="184"/>
      <c r="L436" s="184"/>
      <c r="M436" s="184"/>
      <c r="N436" s="237"/>
    </row>
    <row r="437" spans="1:14" x14ac:dyDescent="0.25">
      <c r="A437" s="229" t="s">
        <v>7</v>
      </c>
      <c r="B437" s="154"/>
      <c r="C437" s="154"/>
      <c r="D437" s="154"/>
      <c r="E437" s="154"/>
      <c r="F437" s="154"/>
      <c r="G437" s="154"/>
      <c r="H437" s="154"/>
      <c r="I437" s="154"/>
      <c r="J437" s="154"/>
      <c r="K437" s="154"/>
      <c r="L437" s="154"/>
      <c r="M437" s="154"/>
      <c r="N437" s="230"/>
    </row>
    <row r="438" spans="1:14" x14ac:dyDescent="0.25">
      <c r="A438" s="238" t="s">
        <v>93</v>
      </c>
      <c r="B438" s="169" t="s">
        <v>94</v>
      </c>
      <c r="C438" s="169"/>
      <c r="D438" s="169" t="s">
        <v>95</v>
      </c>
      <c r="E438" s="169"/>
      <c r="F438" s="172" t="s">
        <v>33</v>
      </c>
      <c r="G438" s="172"/>
      <c r="H438" s="172"/>
      <c r="I438" s="173" t="s">
        <v>96</v>
      </c>
      <c r="J438" s="173"/>
      <c r="K438" s="173"/>
      <c r="L438" s="129"/>
      <c r="M438" s="96"/>
      <c r="N438" s="239" t="s">
        <v>10</v>
      </c>
    </row>
    <row r="439" spans="1:14" ht="45" x14ac:dyDescent="0.25">
      <c r="A439" s="238"/>
      <c r="B439" s="169"/>
      <c r="C439" s="169"/>
      <c r="D439" s="60" t="s">
        <v>31</v>
      </c>
      <c r="E439" s="60" t="s">
        <v>32</v>
      </c>
      <c r="F439" s="61" t="s">
        <v>31</v>
      </c>
      <c r="G439" s="61" t="s">
        <v>32</v>
      </c>
      <c r="H439" s="60" t="s">
        <v>97</v>
      </c>
      <c r="I439" s="61" t="s">
        <v>31</v>
      </c>
      <c r="J439" s="61" t="s">
        <v>32</v>
      </c>
      <c r="K439" s="60" t="s">
        <v>34</v>
      </c>
      <c r="L439" s="60" t="s">
        <v>96</v>
      </c>
      <c r="M439" s="97" t="s">
        <v>98</v>
      </c>
      <c r="N439" s="240" t="s">
        <v>12</v>
      </c>
    </row>
    <row r="440" spans="1:14" x14ac:dyDescent="0.25">
      <c r="A440" s="241"/>
      <c r="B440" s="127"/>
      <c r="C440" s="127"/>
      <c r="D440" s="60"/>
      <c r="E440" s="60"/>
      <c r="F440" s="61"/>
      <c r="G440" s="61"/>
      <c r="H440" s="60">
        <v>50</v>
      </c>
      <c r="I440" s="61"/>
      <c r="J440" s="61"/>
      <c r="K440" s="65">
        <v>100</v>
      </c>
      <c r="L440" s="66">
        <v>0.5</v>
      </c>
      <c r="M440" s="98">
        <v>1</v>
      </c>
      <c r="N440" s="240"/>
    </row>
    <row r="441" spans="1:14" ht="15.75" x14ac:dyDescent="0.25">
      <c r="A441" s="242">
        <v>301</v>
      </c>
      <c r="B441" s="165" t="s">
        <v>8</v>
      </c>
      <c r="C441" s="127" t="s">
        <v>40</v>
      </c>
      <c r="D441" s="123">
        <v>20</v>
      </c>
      <c r="E441" s="68">
        <v>12.5</v>
      </c>
      <c r="F441" s="123">
        <v>30</v>
      </c>
      <c r="G441" s="87">
        <v>20.059999999999999</v>
      </c>
      <c r="H441" s="123">
        <f>SUM(E441,G441)</f>
        <v>32.56</v>
      </c>
      <c r="I441" s="123">
        <v>80</v>
      </c>
      <c r="J441" s="69">
        <v>45</v>
      </c>
      <c r="K441" s="70">
        <f>SUM(J441,J442)</f>
        <v>61</v>
      </c>
      <c r="L441" s="70">
        <f>K441/2</f>
        <v>30.5</v>
      </c>
      <c r="M441" s="99">
        <f>(H441+L441)</f>
        <v>63.06</v>
      </c>
      <c r="N441" s="40" t="str">
        <f t="shared" ref="N441" si="176">IF(M441&gt;=91,"A1",IF(M441&gt;=81,"A2",IF(M441&gt;=71,"B1",IF(M441&gt;=61,"B2",IF(M441&gt;=51,"C1",IF(M441&gt;=41,"C2",IF(M441&gt;=33,"D","E")))))))</f>
        <v>B2</v>
      </c>
    </row>
    <row r="442" spans="1:14" x14ac:dyDescent="0.25">
      <c r="A442" s="242"/>
      <c r="B442" s="165"/>
      <c r="C442" s="127" t="s">
        <v>41</v>
      </c>
      <c r="D442" s="123"/>
      <c r="E442" s="123"/>
      <c r="F442" s="123"/>
      <c r="G442" s="88"/>
      <c r="H442" s="123"/>
      <c r="I442" s="123">
        <v>20</v>
      </c>
      <c r="J442" s="69">
        <v>16</v>
      </c>
      <c r="K442" s="70"/>
      <c r="L442" s="70"/>
      <c r="M442" s="99"/>
      <c r="N442" s="243"/>
    </row>
    <row r="443" spans="1:14" ht="15.75" x14ac:dyDescent="0.25">
      <c r="A443" s="244" t="s">
        <v>45</v>
      </c>
      <c r="B443" s="165" t="s">
        <v>42</v>
      </c>
      <c r="C443" s="127" t="s">
        <v>40</v>
      </c>
      <c r="D443" s="123">
        <v>20</v>
      </c>
      <c r="E443" s="72">
        <v>18</v>
      </c>
      <c r="F443" s="123">
        <v>30</v>
      </c>
      <c r="G443" s="87">
        <v>25.5</v>
      </c>
      <c r="H443" s="123">
        <f t="shared" ref="H443" si="177">SUM(E443,G443)</f>
        <v>43.5</v>
      </c>
      <c r="I443" s="123">
        <v>80</v>
      </c>
      <c r="J443" s="69">
        <v>54</v>
      </c>
      <c r="K443" s="70">
        <f t="shared" ref="K443" si="178">SUM(J443,J444)</f>
        <v>73</v>
      </c>
      <c r="L443" s="70">
        <f t="shared" ref="L443" si="179">K443/2</f>
        <v>36.5</v>
      </c>
      <c r="M443" s="99">
        <f t="shared" ref="M443" si="180">(H443+L443)</f>
        <v>80</v>
      </c>
      <c r="N443" s="40" t="str">
        <f t="shared" ref="N443" si="181">IF(M443&gt;=91,"A1",IF(M443&gt;=81,"A2",IF(M443&gt;=71,"B1",IF(M443&gt;=61,"B2",IF(M443&gt;=51,"C1",IF(M443&gt;=41,"C2",IF(M443&gt;=33,"D","E")))))))</f>
        <v>B1</v>
      </c>
    </row>
    <row r="444" spans="1:14" x14ac:dyDescent="0.25">
      <c r="A444" s="244"/>
      <c r="B444" s="165"/>
      <c r="C444" s="127" t="s">
        <v>41</v>
      </c>
      <c r="D444" s="123"/>
      <c r="E444" s="123"/>
      <c r="F444" s="123"/>
      <c r="G444" s="88"/>
      <c r="H444" s="123"/>
      <c r="I444" s="123">
        <v>20</v>
      </c>
      <c r="J444" s="69">
        <v>19</v>
      </c>
      <c r="K444" s="70"/>
      <c r="L444" s="70"/>
      <c r="M444" s="99"/>
      <c r="N444" s="243"/>
    </row>
    <row r="445" spans="1:14" ht="15.75" customHeight="1" x14ac:dyDescent="0.25">
      <c r="A445" s="244" t="s">
        <v>46</v>
      </c>
      <c r="B445" s="170" t="s">
        <v>43</v>
      </c>
      <c r="C445" s="127" t="s">
        <v>40</v>
      </c>
      <c r="D445" s="123">
        <v>20</v>
      </c>
      <c r="E445" s="72">
        <v>18.5</v>
      </c>
      <c r="F445" s="123">
        <v>30</v>
      </c>
      <c r="G445" s="87">
        <v>6.9</v>
      </c>
      <c r="H445" s="123">
        <f t="shared" ref="H445" si="182">SUM(E445,G445)</f>
        <v>25.4</v>
      </c>
      <c r="I445" s="123">
        <v>80</v>
      </c>
      <c r="J445" s="69">
        <v>60</v>
      </c>
      <c r="K445" s="70">
        <f t="shared" ref="K445" si="183">SUM(J445,J446)</f>
        <v>79</v>
      </c>
      <c r="L445" s="70">
        <f t="shared" ref="L445" si="184">K445/2</f>
        <v>39.5</v>
      </c>
      <c r="M445" s="99">
        <f t="shared" ref="M445" si="185">(H445+L445)</f>
        <v>64.900000000000006</v>
      </c>
      <c r="N445" s="40" t="str">
        <f t="shared" ref="N445" si="186">IF(M445&gt;=91,"A1",IF(M445&gt;=81,"A2",IF(M445&gt;=71,"B1",IF(M445&gt;=61,"B2",IF(M445&gt;=51,"C1",IF(M445&gt;=41,"C2",IF(M445&gt;=33,"D","E")))))))</f>
        <v>B2</v>
      </c>
    </row>
    <row r="446" spans="1:14" x14ac:dyDescent="0.25">
      <c r="A446" s="244"/>
      <c r="B446" s="171"/>
      <c r="C446" s="127" t="s">
        <v>41</v>
      </c>
      <c r="D446" s="123"/>
      <c r="E446" s="123"/>
      <c r="F446" s="123"/>
      <c r="G446" s="88"/>
      <c r="H446" s="123"/>
      <c r="I446" s="123">
        <v>20</v>
      </c>
      <c r="J446" s="69">
        <v>19</v>
      </c>
      <c r="K446" s="70"/>
      <c r="L446" s="70"/>
      <c r="M446" s="99"/>
      <c r="N446" s="243"/>
    </row>
    <row r="447" spans="1:14" ht="15.75" x14ac:dyDescent="0.25">
      <c r="A447" s="244" t="s">
        <v>79</v>
      </c>
      <c r="B447" s="164" t="s">
        <v>44</v>
      </c>
      <c r="C447" s="127" t="s">
        <v>40</v>
      </c>
      <c r="D447" s="123">
        <v>20</v>
      </c>
      <c r="E447" s="89">
        <v>17.5</v>
      </c>
      <c r="F447" s="123">
        <v>30</v>
      </c>
      <c r="G447" s="87">
        <v>6.6</v>
      </c>
      <c r="H447" s="123">
        <f t="shared" ref="H447" si="187">SUM(E447,G447)</f>
        <v>24.1</v>
      </c>
      <c r="I447" s="123">
        <v>80</v>
      </c>
      <c r="J447" s="69">
        <v>60</v>
      </c>
      <c r="K447" s="70">
        <f t="shared" ref="K447" si="188">SUM(J447,J448)</f>
        <v>79</v>
      </c>
      <c r="L447" s="70">
        <f t="shared" ref="L447" si="189">K447/2</f>
        <v>39.5</v>
      </c>
      <c r="M447" s="99">
        <f t="shared" ref="M447" si="190">(H447+L447)</f>
        <v>63.6</v>
      </c>
      <c r="N447" s="40" t="str">
        <f t="shared" ref="N447" si="191">IF(M447&gt;=91,"A1",IF(M447&gt;=81,"A2",IF(M447&gt;=71,"B1",IF(M447&gt;=61,"B2",IF(M447&gt;=51,"C1",IF(M447&gt;=41,"C2",IF(M447&gt;=33,"D","E")))))))</f>
        <v>B2</v>
      </c>
    </row>
    <row r="448" spans="1:14" x14ac:dyDescent="0.25">
      <c r="A448" s="244"/>
      <c r="B448" s="164"/>
      <c r="C448" s="127" t="s">
        <v>41</v>
      </c>
      <c r="D448" s="123"/>
      <c r="E448" s="123"/>
      <c r="F448" s="123"/>
      <c r="G448" s="88"/>
      <c r="H448" s="123"/>
      <c r="I448" s="123">
        <v>20</v>
      </c>
      <c r="J448" s="69">
        <v>19</v>
      </c>
      <c r="K448" s="70"/>
      <c r="L448" s="70"/>
      <c r="M448" s="99"/>
      <c r="N448" s="243"/>
    </row>
    <row r="449" spans="1:14" ht="15.75" x14ac:dyDescent="0.25">
      <c r="A449" s="244" t="s">
        <v>36</v>
      </c>
      <c r="B449" s="165" t="s">
        <v>35</v>
      </c>
      <c r="C449" s="127" t="s">
        <v>40</v>
      </c>
      <c r="D449" s="123">
        <v>20</v>
      </c>
      <c r="E449" s="72">
        <v>13</v>
      </c>
      <c r="F449" s="123">
        <v>30</v>
      </c>
      <c r="G449" s="87">
        <v>5.6</v>
      </c>
      <c r="H449" s="123">
        <f t="shared" ref="H449" si="192">SUM(E449,G449)</f>
        <v>18.600000000000001</v>
      </c>
      <c r="I449" s="123">
        <v>70</v>
      </c>
      <c r="J449" s="69">
        <v>47.5</v>
      </c>
      <c r="K449" s="70">
        <f>SUM(J449,J450)</f>
        <v>76.5</v>
      </c>
      <c r="L449" s="70">
        <f t="shared" ref="L449" si="193">K449/2</f>
        <v>38.25</v>
      </c>
      <c r="M449" s="99">
        <f t="shared" ref="M449" si="194">(H449+L449)</f>
        <v>56.85</v>
      </c>
      <c r="N449" s="40" t="str">
        <f t="shared" ref="N449" si="195">IF(M449&gt;=91,"A1",IF(M449&gt;=81,"A2",IF(M449&gt;=71,"B1",IF(M449&gt;=61,"B2",IF(M449&gt;=51,"C1",IF(M449&gt;=41,"C2",IF(M449&gt;=33,"D","E")))))))</f>
        <v>C1</v>
      </c>
    </row>
    <row r="450" spans="1:14" x14ac:dyDescent="0.25">
      <c r="A450" s="244"/>
      <c r="B450" s="165"/>
      <c r="C450" s="127" t="s">
        <v>41</v>
      </c>
      <c r="D450" s="123"/>
      <c r="E450" s="123"/>
      <c r="F450" s="123"/>
      <c r="G450" s="123"/>
      <c r="H450" s="123"/>
      <c r="I450" s="123">
        <v>30</v>
      </c>
      <c r="J450" s="69">
        <v>29</v>
      </c>
      <c r="K450" s="70"/>
      <c r="L450" s="70"/>
      <c r="M450" s="99"/>
      <c r="N450" s="243"/>
    </row>
    <row r="451" spans="1:14" x14ac:dyDescent="0.25">
      <c r="A451" s="245" t="s">
        <v>80</v>
      </c>
      <c r="B451" s="128" t="s">
        <v>99</v>
      </c>
      <c r="C451" s="127"/>
      <c r="D451" s="123">
        <v>40</v>
      </c>
      <c r="E451" s="123">
        <v>36</v>
      </c>
      <c r="F451" s="123"/>
      <c r="G451" s="123"/>
      <c r="H451" s="123"/>
      <c r="I451" s="123">
        <v>60</v>
      </c>
      <c r="J451" s="69">
        <v>57</v>
      </c>
      <c r="K451" s="70"/>
      <c r="L451" s="70"/>
      <c r="M451" s="99"/>
      <c r="N451" s="243"/>
    </row>
    <row r="452" spans="1:14" x14ac:dyDescent="0.25">
      <c r="A452" s="245"/>
      <c r="B452" s="128"/>
      <c r="C452" s="127"/>
      <c r="D452" s="123"/>
      <c r="E452" s="123"/>
      <c r="F452" s="123"/>
      <c r="G452" s="123"/>
      <c r="H452" s="123"/>
      <c r="I452" s="123"/>
      <c r="J452" s="69"/>
      <c r="K452" s="70"/>
      <c r="L452" s="70"/>
      <c r="M452" s="99"/>
      <c r="N452" s="243"/>
    </row>
    <row r="453" spans="1:14" x14ac:dyDescent="0.25">
      <c r="A453" s="231" t="s">
        <v>30</v>
      </c>
      <c r="B453" s="143"/>
      <c r="C453" s="125">
        <f>(M441+M443+M445+M447+M449)</f>
        <v>328.41</v>
      </c>
      <c r="D453" s="166" t="s">
        <v>108</v>
      </c>
      <c r="E453" s="167"/>
      <c r="F453" s="168"/>
      <c r="G453" s="160">
        <f>(C453/500)*100</f>
        <v>65.682000000000002</v>
      </c>
      <c r="H453" s="161"/>
      <c r="I453" s="123"/>
      <c r="J453" s="69"/>
      <c r="K453" s="2"/>
      <c r="L453" s="2"/>
      <c r="M453" s="100"/>
      <c r="N453" s="246"/>
    </row>
    <row r="454" spans="1:14" x14ac:dyDescent="0.25">
      <c r="A454" s="247"/>
      <c r="B454" s="124"/>
      <c r="C454" s="125"/>
      <c r="D454" s="126"/>
      <c r="E454" s="126"/>
      <c r="F454" s="126"/>
      <c r="G454" s="125"/>
      <c r="H454" s="125"/>
      <c r="I454" s="123"/>
      <c r="J454" s="69"/>
      <c r="K454" s="2"/>
      <c r="L454" s="2"/>
      <c r="M454" s="100"/>
      <c r="N454" s="246"/>
    </row>
    <row r="455" spans="1:14" x14ac:dyDescent="0.25">
      <c r="A455" s="247"/>
      <c r="B455" s="124"/>
      <c r="C455" s="125"/>
      <c r="D455" s="126"/>
      <c r="E455" s="126"/>
      <c r="F455" s="126"/>
      <c r="G455" s="125"/>
      <c r="H455" s="125"/>
      <c r="I455" s="123"/>
      <c r="J455" s="123"/>
      <c r="K455" s="78"/>
      <c r="L455" s="78"/>
      <c r="M455" s="101"/>
      <c r="N455" s="248"/>
    </row>
    <row r="456" spans="1:14" x14ac:dyDescent="0.25">
      <c r="A456" s="249" t="s">
        <v>37</v>
      </c>
      <c r="B456" s="162"/>
      <c r="C456" s="162"/>
      <c r="D456" s="162"/>
      <c r="E456" s="162"/>
      <c r="F456" s="162"/>
      <c r="G456" s="162"/>
      <c r="H456" s="162"/>
      <c r="I456" s="162"/>
      <c r="J456" s="162"/>
      <c r="K456" s="162"/>
      <c r="L456" s="162"/>
      <c r="M456" s="162"/>
      <c r="N456" s="250"/>
    </row>
    <row r="457" spans="1:14" x14ac:dyDescent="0.25">
      <c r="A457" s="229" t="s">
        <v>38</v>
      </c>
      <c r="B457" s="154"/>
      <c r="C457" s="154"/>
      <c r="D457" s="154"/>
      <c r="E457" s="154"/>
      <c r="F457" s="154"/>
      <c r="G457" s="154"/>
      <c r="H457" s="154"/>
      <c r="I457" s="154"/>
      <c r="J457" s="154"/>
      <c r="K457" s="154"/>
      <c r="L457" s="154"/>
      <c r="M457" s="154"/>
      <c r="N457" s="230"/>
    </row>
    <row r="458" spans="1:14" x14ac:dyDescent="0.25">
      <c r="A458" s="229" t="s">
        <v>9</v>
      </c>
      <c r="B458" s="154"/>
      <c r="C458" s="154"/>
      <c r="D458" s="154"/>
      <c r="E458" s="154"/>
      <c r="F458" s="154"/>
      <c r="G458" s="154" t="s">
        <v>10</v>
      </c>
      <c r="H458" s="154"/>
      <c r="I458" s="154"/>
      <c r="J458" s="154"/>
      <c r="K458" s="154"/>
      <c r="L458" s="154"/>
      <c r="M458" s="154"/>
      <c r="N458" s="230"/>
    </row>
    <row r="459" spans="1:14" x14ac:dyDescent="0.25">
      <c r="A459" s="231" t="s">
        <v>39</v>
      </c>
      <c r="B459" s="143"/>
      <c r="C459" s="143"/>
      <c r="D459" s="143"/>
      <c r="E459" s="143"/>
      <c r="F459" s="143"/>
      <c r="G459" s="159" t="s">
        <v>26</v>
      </c>
      <c r="H459" s="159"/>
      <c r="I459" s="159"/>
      <c r="J459" s="159"/>
      <c r="K459" s="159"/>
      <c r="L459" s="159"/>
      <c r="M459" s="159"/>
      <c r="N459" s="251"/>
    </row>
    <row r="460" spans="1:14" x14ac:dyDescent="0.25">
      <c r="A460" s="233" t="s">
        <v>13</v>
      </c>
      <c r="B460" s="158"/>
      <c r="C460" s="158"/>
      <c r="D460" s="158"/>
      <c r="E460" s="158"/>
      <c r="F460" s="158"/>
      <c r="G460" s="159" t="s">
        <v>26</v>
      </c>
      <c r="H460" s="159"/>
      <c r="I460" s="159"/>
      <c r="J460" s="159"/>
      <c r="K460" s="159"/>
      <c r="L460" s="159"/>
      <c r="M460" s="159"/>
      <c r="N460" s="251"/>
    </row>
    <row r="461" spans="1:14" x14ac:dyDescent="0.25">
      <c r="A461" s="233" t="s">
        <v>14</v>
      </c>
      <c r="B461" s="158"/>
      <c r="C461" s="158"/>
      <c r="D461" s="158"/>
      <c r="E461" s="158"/>
      <c r="F461" s="158"/>
      <c r="G461" s="159" t="s">
        <v>26</v>
      </c>
      <c r="H461" s="159"/>
      <c r="I461" s="159"/>
      <c r="J461" s="159"/>
      <c r="K461" s="159"/>
      <c r="L461" s="159"/>
      <c r="M461" s="159"/>
      <c r="N461" s="251"/>
    </row>
    <row r="462" spans="1:14" x14ac:dyDescent="0.25">
      <c r="A462" s="231" t="s">
        <v>100</v>
      </c>
      <c r="B462" s="143"/>
      <c r="C462" s="144" t="s">
        <v>155</v>
      </c>
      <c r="D462" s="144"/>
      <c r="E462" s="144"/>
      <c r="F462" s="144"/>
      <c r="G462" s="144"/>
      <c r="H462" s="144"/>
      <c r="I462" s="144"/>
      <c r="J462" s="144"/>
      <c r="K462" s="144"/>
      <c r="L462" s="144"/>
      <c r="M462" s="144"/>
      <c r="N462" s="252"/>
    </row>
    <row r="463" spans="1:14" x14ac:dyDescent="0.25">
      <c r="A463" s="253" t="s">
        <v>176</v>
      </c>
      <c r="B463" s="167" t="s">
        <v>129</v>
      </c>
      <c r="C463" s="167"/>
      <c r="D463" s="167"/>
      <c r="E463" s="167"/>
      <c r="F463" s="167"/>
      <c r="G463" s="167"/>
      <c r="H463" s="167"/>
      <c r="I463" s="167"/>
      <c r="J463" s="167"/>
      <c r="K463" s="167"/>
      <c r="L463" s="167"/>
      <c r="M463" s="167"/>
      <c r="N463" s="254"/>
    </row>
    <row r="464" spans="1:14" x14ac:dyDescent="0.25">
      <c r="A464" s="255" t="s">
        <v>109</v>
      </c>
      <c r="B464" s="146"/>
      <c r="C464" s="146"/>
      <c r="D464" s="146"/>
      <c r="E464" s="147"/>
      <c r="F464" s="144"/>
      <c r="G464" s="144"/>
      <c r="H464" s="144"/>
      <c r="I464" s="154" t="s">
        <v>101</v>
      </c>
      <c r="J464" s="154"/>
      <c r="K464" s="154"/>
      <c r="L464" s="154"/>
      <c r="M464" s="154"/>
      <c r="N464" s="230"/>
    </row>
    <row r="465" spans="1:14" x14ac:dyDescent="0.25">
      <c r="A465" s="256"/>
      <c r="B465" s="149"/>
      <c r="C465" s="149"/>
      <c r="D465" s="149"/>
      <c r="E465" s="150"/>
      <c r="F465" s="144"/>
      <c r="G465" s="144"/>
      <c r="H465" s="144"/>
      <c r="I465" s="154"/>
      <c r="J465" s="154"/>
      <c r="K465" s="154"/>
      <c r="L465" s="154"/>
      <c r="M465" s="154"/>
      <c r="N465" s="230"/>
    </row>
    <row r="466" spans="1:14" x14ac:dyDescent="0.25">
      <c r="A466" s="256"/>
      <c r="B466" s="149"/>
      <c r="C466" s="149"/>
      <c r="D466" s="149"/>
      <c r="E466" s="150"/>
      <c r="F466" s="144"/>
      <c r="G466" s="144"/>
      <c r="H466" s="144"/>
      <c r="I466" s="154"/>
      <c r="J466" s="154"/>
      <c r="K466" s="154"/>
      <c r="L466" s="154"/>
      <c r="M466" s="154"/>
      <c r="N466" s="230"/>
    </row>
    <row r="467" spans="1:14" ht="15.75" thickBot="1" x14ac:dyDescent="0.3">
      <c r="A467" s="257"/>
      <c r="B467" s="258"/>
      <c r="C467" s="258"/>
      <c r="D467" s="258"/>
      <c r="E467" s="259"/>
      <c r="F467" s="260"/>
      <c r="G467" s="260"/>
      <c r="H467" s="260"/>
      <c r="I467" s="261"/>
      <c r="J467" s="261"/>
      <c r="K467" s="261"/>
      <c r="L467" s="261"/>
      <c r="M467" s="261"/>
      <c r="N467" s="262"/>
    </row>
    <row r="468" spans="1:14" x14ac:dyDescent="0.25">
      <c r="A468" s="155" t="s">
        <v>24</v>
      </c>
      <c r="B468" s="156"/>
      <c r="C468" s="156"/>
      <c r="D468" s="156"/>
      <c r="E468" s="156"/>
      <c r="F468" s="156"/>
      <c r="G468" s="156"/>
      <c r="H468" s="156"/>
      <c r="I468" s="156"/>
      <c r="J468" s="156"/>
      <c r="K468" s="156"/>
      <c r="L468" s="156"/>
      <c r="M468" s="156"/>
      <c r="N468" s="157"/>
    </row>
    <row r="469" spans="1:14" x14ac:dyDescent="0.25">
      <c r="A469" s="55"/>
      <c r="B469" s="79" t="s">
        <v>102</v>
      </c>
      <c r="C469" s="79"/>
      <c r="D469" s="141" t="s">
        <v>10</v>
      </c>
      <c r="E469" s="141"/>
      <c r="F469" s="84"/>
      <c r="G469" s="84"/>
      <c r="H469" s="90" t="s">
        <v>10</v>
      </c>
      <c r="I469" s="92" t="s">
        <v>25</v>
      </c>
      <c r="J469" s="93"/>
      <c r="K469" s="92" t="s">
        <v>10</v>
      </c>
      <c r="L469" s="81"/>
      <c r="M469" s="102"/>
      <c r="N469" s="82"/>
    </row>
    <row r="470" spans="1:14" x14ac:dyDescent="0.25">
      <c r="A470" s="55"/>
      <c r="B470" s="83" t="s">
        <v>16</v>
      </c>
      <c r="C470" s="83"/>
      <c r="D470" s="134" t="s">
        <v>103</v>
      </c>
      <c r="E470" s="134"/>
      <c r="F470" s="84"/>
      <c r="G470" s="84"/>
      <c r="H470" s="91" t="s">
        <v>20</v>
      </c>
      <c r="I470" s="142">
        <v>3</v>
      </c>
      <c r="J470" s="142"/>
      <c r="K470" s="94" t="s">
        <v>26</v>
      </c>
      <c r="L470" s="95"/>
      <c r="M470" s="103"/>
      <c r="N470" s="82"/>
    </row>
    <row r="471" spans="1:14" x14ac:dyDescent="0.25">
      <c r="A471" s="55"/>
      <c r="B471" s="83" t="s">
        <v>17</v>
      </c>
      <c r="C471" s="83"/>
      <c r="D471" s="134" t="s">
        <v>104</v>
      </c>
      <c r="E471" s="134"/>
      <c r="F471" s="84"/>
      <c r="G471" s="84"/>
      <c r="H471" s="91" t="s">
        <v>21</v>
      </c>
      <c r="I471" s="142">
        <v>2</v>
      </c>
      <c r="J471" s="142"/>
      <c r="K471" s="94" t="s">
        <v>27</v>
      </c>
      <c r="L471" s="95"/>
      <c r="M471" s="103"/>
      <c r="N471" s="82"/>
    </row>
    <row r="472" spans="1:14" x14ac:dyDescent="0.25">
      <c r="A472" s="55"/>
      <c r="B472" s="83" t="s">
        <v>18</v>
      </c>
      <c r="C472" s="83"/>
      <c r="D472" s="134" t="s">
        <v>105</v>
      </c>
      <c r="E472" s="134"/>
      <c r="F472" s="84"/>
      <c r="G472" s="84"/>
      <c r="H472" s="91" t="s">
        <v>22</v>
      </c>
      <c r="I472" s="142">
        <v>1</v>
      </c>
      <c r="J472" s="142"/>
      <c r="K472" s="94" t="s">
        <v>28</v>
      </c>
      <c r="L472" s="95"/>
      <c r="M472" s="103"/>
      <c r="N472" s="82"/>
    </row>
    <row r="473" spans="1:14" x14ac:dyDescent="0.25">
      <c r="A473" s="55"/>
      <c r="B473" s="83" t="s">
        <v>19</v>
      </c>
      <c r="C473" s="83"/>
      <c r="D473" s="134" t="s">
        <v>106</v>
      </c>
      <c r="E473" s="134"/>
      <c r="F473" s="84"/>
      <c r="G473" s="84"/>
      <c r="H473" s="84" t="s">
        <v>23</v>
      </c>
      <c r="I473" s="85"/>
      <c r="J473" s="85"/>
      <c r="K473" s="85"/>
      <c r="L473" s="85"/>
      <c r="M473" s="104"/>
      <c r="N473" s="86"/>
    </row>
    <row r="476" spans="1:14" ht="15.75" x14ac:dyDescent="0.25">
      <c r="A476" s="57"/>
      <c r="B476" s="187" t="s">
        <v>0</v>
      </c>
      <c r="C476" s="187"/>
      <c r="D476" s="187"/>
      <c r="E476" s="187"/>
      <c r="F476" s="187"/>
      <c r="G476" s="187"/>
      <c r="H476" s="187"/>
      <c r="I476" s="187" t="s">
        <v>1</v>
      </c>
      <c r="J476" s="187"/>
      <c r="K476" s="187"/>
      <c r="L476" s="187"/>
      <c r="M476" s="187"/>
      <c r="N476" s="187"/>
    </row>
    <row r="477" spans="1:14" ht="21" x14ac:dyDescent="0.35">
      <c r="A477" s="188" t="s">
        <v>90</v>
      </c>
      <c r="B477" s="188"/>
      <c r="C477" s="188"/>
      <c r="D477" s="188"/>
      <c r="E477" s="188"/>
      <c r="F477" s="188"/>
      <c r="G477" s="188"/>
      <c r="H477" s="188"/>
      <c r="I477" s="188"/>
      <c r="J477" s="188"/>
      <c r="K477" s="188"/>
      <c r="L477" s="188"/>
      <c r="M477" s="188"/>
      <c r="N477" s="188"/>
    </row>
    <row r="478" spans="1:14" x14ac:dyDescent="0.25">
      <c r="A478" s="189" t="s">
        <v>91</v>
      </c>
      <c r="B478" s="189"/>
      <c r="C478" s="189"/>
      <c r="D478" s="189"/>
      <c r="E478" s="189"/>
      <c r="F478" s="190" t="s">
        <v>11</v>
      </c>
      <c r="G478" s="190"/>
      <c r="H478" s="190"/>
      <c r="I478" s="190"/>
      <c r="J478" s="1" t="s">
        <v>81</v>
      </c>
      <c r="K478" s="191" t="s">
        <v>2</v>
      </c>
      <c r="L478" s="192"/>
      <c r="M478" s="192"/>
      <c r="N478" s="193"/>
    </row>
    <row r="479" spans="1:14" x14ac:dyDescent="0.25">
      <c r="A479" s="154" t="s">
        <v>48</v>
      </c>
      <c r="B479" s="154"/>
      <c r="C479" s="154"/>
      <c r="D479" s="154"/>
      <c r="E479" s="154"/>
      <c r="F479" s="154"/>
      <c r="G479" s="154"/>
      <c r="H479" s="154"/>
      <c r="I479" s="154"/>
      <c r="J479" s="154"/>
      <c r="K479" s="154"/>
      <c r="L479" s="154"/>
      <c r="M479" s="154"/>
      <c r="N479" s="154"/>
    </row>
    <row r="480" spans="1:14" x14ac:dyDescent="0.25">
      <c r="A480" s="143" t="s">
        <v>92</v>
      </c>
      <c r="B480" s="143"/>
      <c r="C480" s="143"/>
      <c r="D480" s="143"/>
      <c r="E480" s="143"/>
      <c r="F480" s="143"/>
      <c r="G480" s="143"/>
      <c r="H480" s="143"/>
      <c r="I480" s="143"/>
      <c r="J480" s="143"/>
      <c r="K480" s="143"/>
      <c r="L480" s="143"/>
      <c r="M480" s="143"/>
      <c r="N480" s="143"/>
    </row>
    <row r="481" spans="1:14" x14ac:dyDescent="0.25">
      <c r="A481" s="158" t="s">
        <v>3</v>
      </c>
      <c r="B481" s="158"/>
      <c r="C481" s="158"/>
      <c r="D481" s="158"/>
      <c r="E481" s="154" t="s">
        <v>70</v>
      </c>
      <c r="F481" s="154"/>
      <c r="G481" s="154"/>
      <c r="H481" s="154"/>
      <c r="I481" s="174" t="s">
        <v>135</v>
      </c>
      <c r="J481" s="175"/>
      <c r="K481" s="175"/>
      <c r="L481" s="175"/>
      <c r="M481" s="175"/>
      <c r="N481" s="176"/>
    </row>
    <row r="482" spans="1:14" x14ac:dyDescent="0.25">
      <c r="A482" s="158" t="s">
        <v>4</v>
      </c>
      <c r="B482" s="158"/>
      <c r="C482" s="158"/>
      <c r="D482" s="158"/>
      <c r="E482" s="154" t="s">
        <v>107</v>
      </c>
      <c r="F482" s="154"/>
      <c r="G482" s="154"/>
      <c r="H482" s="154"/>
      <c r="I482" s="177"/>
      <c r="J482" s="178"/>
      <c r="K482" s="178"/>
      <c r="L482" s="178"/>
      <c r="M482" s="178"/>
      <c r="N482" s="179"/>
    </row>
    <row r="483" spans="1:14" x14ac:dyDescent="0.25">
      <c r="A483" s="158" t="s">
        <v>5</v>
      </c>
      <c r="B483" s="158"/>
      <c r="C483" s="158"/>
      <c r="D483" s="158"/>
      <c r="E483" s="186" t="s">
        <v>168</v>
      </c>
      <c r="F483" s="186"/>
      <c r="G483" s="186"/>
      <c r="H483" s="186"/>
      <c r="I483" s="180"/>
      <c r="J483" s="181"/>
      <c r="K483" s="181"/>
      <c r="L483" s="181"/>
      <c r="M483" s="181"/>
      <c r="N483" s="182"/>
    </row>
    <row r="484" spans="1:14" x14ac:dyDescent="0.25">
      <c r="A484" s="158" t="s">
        <v>6</v>
      </c>
      <c r="B484" s="158"/>
      <c r="C484" s="158"/>
      <c r="D484" s="158"/>
      <c r="E484" s="169" t="s">
        <v>136</v>
      </c>
      <c r="F484" s="169"/>
      <c r="G484" s="169"/>
      <c r="H484" s="169"/>
      <c r="I484" s="183"/>
      <c r="J484" s="184"/>
      <c r="K484" s="184"/>
      <c r="L484" s="184"/>
      <c r="M484" s="184"/>
      <c r="N484" s="185"/>
    </row>
    <row r="485" spans="1:14" x14ac:dyDescent="0.25">
      <c r="A485" s="154" t="s">
        <v>7</v>
      </c>
      <c r="B485" s="154"/>
      <c r="C485" s="154"/>
      <c r="D485" s="154"/>
      <c r="E485" s="154"/>
      <c r="F485" s="154"/>
      <c r="G485" s="154"/>
      <c r="H485" s="154"/>
      <c r="I485" s="154"/>
      <c r="J485" s="154"/>
      <c r="K485" s="154"/>
      <c r="L485" s="154"/>
      <c r="M485" s="154"/>
      <c r="N485" s="154"/>
    </row>
    <row r="486" spans="1:14" x14ac:dyDescent="0.25">
      <c r="A486" s="172" t="s">
        <v>93</v>
      </c>
      <c r="B486" s="169" t="s">
        <v>94</v>
      </c>
      <c r="C486" s="169"/>
      <c r="D486" s="169" t="s">
        <v>95</v>
      </c>
      <c r="E486" s="169"/>
      <c r="F486" s="172" t="s">
        <v>33</v>
      </c>
      <c r="G486" s="172"/>
      <c r="H486" s="172"/>
      <c r="I486" s="173" t="s">
        <v>96</v>
      </c>
      <c r="J486" s="173"/>
      <c r="K486" s="173"/>
      <c r="L486" s="58"/>
      <c r="M486" s="96"/>
      <c r="N486" s="59" t="s">
        <v>10</v>
      </c>
    </row>
    <row r="487" spans="1:14" ht="33.75" x14ac:dyDescent="0.25">
      <c r="A487" s="172"/>
      <c r="B487" s="169"/>
      <c r="C487" s="169"/>
      <c r="D487" s="60" t="s">
        <v>31</v>
      </c>
      <c r="E487" s="60" t="s">
        <v>32</v>
      </c>
      <c r="F487" s="61" t="s">
        <v>31</v>
      </c>
      <c r="G487" s="61" t="s">
        <v>32</v>
      </c>
      <c r="H487" s="60" t="s">
        <v>97</v>
      </c>
      <c r="I487" s="61" t="s">
        <v>31</v>
      </c>
      <c r="J487" s="61" t="s">
        <v>32</v>
      </c>
      <c r="K487" s="60" t="s">
        <v>34</v>
      </c>
      <c r="L487" s="60" t="s">
        <v>96</v>
      </c>
      <c r="M487" s="97" t="s">
        <v>98</v>
      </c>
      <c r="N487" s="62" t="s">
        <v>12</v>
      </c>
    </row>
    <row r="488" spans="1:14" x14ac:dyDescent="0.25">
      <c r="A488" s="63"/>
      <c r="B488" s="64"/>
      <c r="C488" s="64"/>
      <c r="D488" s="60"/>
      <c r="E488" s="60"/>
      <c r="F488" s="61"/>
      <c r="G488" s="61"/>
      <c r="H488" s="60">
        <v>50</v>
      </c>
      <c r="I488" s="61"/>
      <c r="J488" s="61"/>
      <c r="K488" s="65">
        <v>100</v>
      </c>
      <c r="L488" s="66">
        <v>0.5</v>
      </c>
      <c r="M488" s="98">
        <v>1</v>
      </c>
      <c r="N488" s="62"/>
    </row>
    <row r="489" spans="1:14" ht="15.75" x14ac:dyDescent="0.25">
      <c r="A489" s="169">
        <v>301</v>
      </c>
      <c r="B489" s="165" t="s">
        <v>8</v>
      </c>
      <c r="C489" s="64" t="s">
        <v>40</v>
      </c>
      <c r="D489" s="67">
        <v>20</v>
      </c>
      <c r="E489" s="68">
        <v>7</v>
      </c>
      <c r="F489" s="67">
        <v>30</v>
      </c>
      <c r="G489" s="87">
        <v>16.5</v>
      </c>
      <c r="H489" s="67">
        <f>SUM(E489,G489)</f>
        <v>23.5</v>
      </c>
      <c r="I489" s="67">
        <v>80</v>
      </c>
      <c r="J489" s="69">
        <v>35.5</v>
      </c>
      <c r="K489" s="70">
        <f>SUM(J489,J490)</f>
        <v>51.5</v>
      </c>
      <c r="L489" s="70">
        <f>K489/2</f>
        <v>25.75</v>
      </c>
      <c r="M489" s="99">
        <f>(H489+L489)</f>
        <v>49.25</v>
      </c>
      <c r="N489" s="40" t="str">
        <f t="shared" ref="N489" si="196">IF(M489&gt;=91,"A1",IF(M489&gt;=81,"A2",IF(M489&gt;=71,"B1",IF(M489&gt;=61,"B2",IF(M489&gt;=51,"C1",IF(M489&gt;=41,"C2",IF(M489&gt;=33,"D","E")))))))</f>
        <v>C2</v>
      </c>
    </row>
    <row r="490" spans="1:14" x14ac:dyDescent="0.25">
      <c r="A490" s="169"/>
      <c r="B490" s="165"/>
      <c r="C490" s="64" t="s">
        <v>41</v>
      </c>
      <c r="D490" s="67"/>
      <c r="E490" s="67"/>
      <c r="F490" s="67"/>
      <c r="G490" s="88"/>
      <c r="H490" s="67"/>
      <c r="I490" s="67">
        <v>20</v>
      </c>
      <c r="J490" s="69">
        <v>16</v>
      </c>
      <c r="K490" s="70"/>
      <c r="L490" s="70"/>
      <c r="M490" s="99"/>
      <c r="N490" s="71"/>
    </row>
    <row r="491" spans="1:14" ht="15.75" x14ac:dyDescent="0.25">
      <c r="A491" s="163" t="s">
        <v>45</v>
      </c>
      <c r="B491" s="165" t="s">
        <v>42</v>
      </c>
      <c r="C491" s="64" t="s">
        <v>40</v>
      </c>
      <c r="D491" s="67">
        <v>20</v>
      </c>
      <c r="E491" s="72">
        <v>19</v>
      </c>
      <c r="F491" s="67">
        <v>30</v>
      </c>
      <c r="G491" s="87">
        <v>23.81</v>
      </c>
      <c r="H491" s="67">
        <f t="shared" ref="H491" si="197">SUM(E491,G491)</f>
        <v>42.81</v>
      </c>
      <c r="I491" s="67">
        <v>80</v>
      </c>
      <c r="J491" s="69">
        <v>47.5</v>
      </c>
      <c r="K491" s="70">
        <f t="shared" ref="K491" si="198">SUM(J491,J492)</f>
        <v>65.5</v>
      </c>
      <c r="L491" s="70">
        <f t="shared" ref="L491" si="199">K491/2</f>
        <v>32.75</v>
      </c>
      <c r="M491" s="99">
        <f t="shared" ref="M491" si="200">(H491+L491)</f>
        <v>75.56</v>
      </c>
      <c r="N491" s="40" t="str">
        <f t="shared" ref="N491" si="201">IF(M491&gt;=91,"A1",IF(M491&gt;=81,"A2",IF(M491&gt;=71,"B1",IF(M491&gt;=61,"B2",IF(M491&gt;=51,"C1",IF(M491&gt;=41,"C2",IF(M491&gt;=33,"D","E")))))))</f>
        <v>B1</v>
      </c>
    </row>
    <row r="492" spans="1:14" x14ac:dyDescent="0.25">
      <c r="A492" s="163"/>
      <c r="B492" s="165"/>
      <c r="C492" s="64" t="s">
        <v>41</v>
      </c>
      <c r="D492" s="67"/>
      <c r="E492" s="67"/>
      <c r="F492" s="67"/>
      <c r="G492" s="88"/>
      <c r="H492" s="67"/>
      <c r="I492" s="67">
        <v>20</v>
      </c>
      <c r="J492" s="69">
        <v>18</v>
      </c>
      <c r="K492" s="70"/>
      <c r="L492" s="70"/>
      <c r="M492" s="99"/>
      <c r="N492" s="71"/>
    </row>
    <row r="493" spans="1:14" ht="15.75" customHeight="1" x14ac:dyDescent="0.25">
      <c r="A493" s="163" t="s">
        <v>46</v>
      </c>
      <c r="B493" s="170" t="s">
        <v>43</v>
      </c>
      <c r="C493" s="64" t="s">
        <v>40</v>
      </c>
      <c r="D493" s="67">
        <v>20</v>
      </c>
      <c r="E493" s="72">
        <v>20</v>
      </c>
      <c r="F493" s="67">
        <v>30</v>
      </c>
      <c r="G493" s="87">
        <v>7.5</v>
      </c>
      <c r="H493" s="67">
        <f t="shared" ref="H493" si="202">SUM(E493,G493)</f>
        <v>27.5</v>
      </c>
      <c r="I493" s="67">
        <v>80</v>
      </c>
      <c r="J493" s="69">
        <v>60</v>
      </c>
      <c r="K493" s="70">
        <f t="shared" ref="K493" si="203">SUM(J493,J494)</f>
        <v>78</v>
      </c>
      <c r="L493" s="70">
        <f t="shared" ref="L493" si="204">K493/2</f>
        <v>39</v>
      </c>
      <c r="M493" s="99">
        <f t="shared" ref="M493" si="205">(H493+L493)</f>
        <v>66.5</v>
      </c>
      <c r="N493" s="40" t="str">
        <f t="shared" ref="N493" si="206">IF(M493&gt;=91,"A1",IF(M493&gt;=81,"A2",IF(M493&gt;=71,"B1",IF(M493&gt;=61,"B2",IF(M493&gt;=51,"C1",IF(M493&gt;=41,"C2",IF(M493&gt;=33,"D","E")))))))</f>
        <v>B2</v>
      </c>
    </row>
    <row r="494" spans="1:14" x14ac:dyDescent="0.25">
      <c r="A494" s="163"/>
      <c r="B494" s="171"/>
      <c r="C494" s="64" t="s">
        <v>41</v>
      </c>
      <c r="D494" s="67"/>
      <c r="E494" s="67"/>
      <c r="F494" s="67"/>
      <c r="G494" s="88"/>
      <c r="H494" s="67"/>
      <c r="I494" s="67">
        <v>20</v>
      </c>
      <c r="J494" s="69">
        <v>18</v>
      </c>
      <c r="K494" s="70"/>
      <c r="L494" s="70"/>
      <c r="M494" s="99"/>
      <c r="N494" s="71"/>
    </row>
    <row r="495" spans="1:14" ht="15.75" x14ac:dyDescent="0.25">
      <c r="A495" s="163" t="s">
        <v>79</v>
      </c>
      <c r="B495" s="164" t="s">
        <v>44</v>
      </c>
      <c r="C495" s="64" t="s">
        <v>40</v>
      </c>
      <c r="D495" s="67">
        <v>20</v>
      </c>
      <c r="E495" s="89">
        <v>19</v>
      </c>
      <c r="F495" s="67">
        <v>30</v>
      </c>
      <c r="G495" s="87">
        <v>7.1</v>
      </c>
      <c r="H495" s="67">
        <f t="shared" ref="H495" si="207">SUM(E495,G495)</f>
        <v>26.1</v>
      </c>
      <c r="I495" s="67">
        <v>80</v>
      </c>
      <c r="J495" s="69">
        <v>38</v>
      </c>
      <c r="K495" s="70">
        <f t="shared" ref="K495" si="208">SUM(J495,J496)</f>
        <v>56</v>
      </c>
      <c r="L495" s="70">
        <f t="shared" ref="L495" si="209">K495/2</f>
        <v>28</v>
      </c>
      <c r="M495" s="99">
        <f t="shared" ref="M495" si="210">(H495+L495)</f>
        <v>54.1</v>
      </c>
      <c r="N495" s="40" t="str">
        <f t="shared" ref="N495" si="211">IF(M495&gt;=91,"A1",IF(M495&gt;=81,"A2",IF(M495&gt;=71,"B1",IF(M495&gt;=61,"B2",IF(M495&gt;=51,"C1",IF(M495&gt;=41,"C2",IF(M495&gt;=33,"D","E")))))))</f>
        <v>C1</v>
      </c>
    </row>
    <row r="496" spans="1:14" x14ac:dyDescent="0.25">
      <c r="A496" s="163"/>
      <c r="B496" s="164"/>
      <c r="C496" s="64" t="s">
        <v>41</v>
      </c>
      <c r="D496" s="67"/>
      <c r="E496" s="67"/>
      <c r="F496" s="67"/>
      <c r="G496" s="88"/>
      <c r="H496" s="67"/>
      <c r="I496" s="67">
        <v>20</v>
      </c>
      <c r="J496" s="69">
        <v>18</v>
      </c>
      <c r="K496" s="70"/>
      <c r="L496" s="70"/>
      <c r="M496" s="99"/>
      <c r="N496" s="71"/>
    </row>
    <row r="497" spans="1:14" ht="15.75" x14ac:dyDescent="0.25">
      <c r="A497" s="163" t="s">
        <v>36</v>
      </c>
      <c r="B497" s="165" t="s">
        <v>35</v>
      </c>
      <c r="C497" s="64" t="s">
        <v>40</v>
      </c>
      <c r="D497" s="67">
        <v>20</v>
      </c>
      <c r="E497" s="72">
        <v>10</v>
      </c>
      <c r="F497" s="67">
        <v>30</v>
      </c>
      <c r="G497" s="87">
        <v>4.3</v>
      </c>
      <c r="H497" s="67">
        <f t="shared" ref="H497" si="212">SUM(E497,G497)</f>
        <v>14.3</v>
      </c>
      <c r="I497" s="67">
        <v>70</v>
      </c>
      <c r="J497" s="69">
        <v>44</v>
      </c>
      <c r="K497" s="70">
        <f>SUM(J497,J498)</f>
        <v>73</v>
      </c>
      <c r="L497" s="70">
        <f t="shared" ref="L497" si="213">K497/2</f>
        <v>36.5</v>
      </c>
      <c r="M497" s="99">
        <f t="shared" ref="M497" si="214">(H497+L497)</f>
        <v>50.8</v>
      </c>
      <c r="N497" s="40" t="str">
        <f t="shared" ref="N497" si="215">IF(M497&gt;=91,"A1",IF(M497&gt;=81,"A2",IF(M497&gt;=71,"B1",IF(M497&gt;=61,"B2",IF(M497&gt;=51,"C1",IF(M497&gt;=41,"C2",IF(M497&gt;=33,"D","E")))))))</f>
        <v>C2</v>
      </c>
    </row>
    <row r="498" spans="1:14" x14ac:dyDescent="0.25">
      <c r="A498" s="163"/>
      <c r="B498" s="165"/>
      <c r="C498" s="64" t="s">
        <v>41</v>
      </c>
      <c r="D498" s="67"/>
      <c r="E498" s="67"/>
      <c r="F498" s="67"/>
      <c r="G498" s="67"/>
      <c r="H498" s="67"/>
      <c r="I498" s="67">
        <v>30</v>
      </c>
      <c r="J498" s="69">
        <v>29</v>
      </c>
      <c r="K498" s="70"/>
      <c r="L498" s="70"/>
      <c r="M498" s="99"/>
      <c r="N498" s="71"/>
    </row>
    <row r="499" spans="1:14" x14ac:dyDescent="0.25">
      <c r="A499" s="73" t="s">
        <v>80</v>
      </c>
      <c r="B499" s="74" t="s">
        <v>99</v>
      </c>
      <c r="C499" s="64"/>
      <c r="D499" s="67">
        <v>40</v>
      </c>
      <c r="E499" s="67">
        <v>38</v>
      </c>
      <c r="F499" s="67"/>
      <c r="G499" s="67"/>
      <c r="H499" s="67"/>
      <c r="I499" s="67">
        <v>60</v>
      </c>
      <c r="J499" s="69">
        <v>58</v>
      </c>
      <c r="K499" s="70"/>
      <c r="L499" s="70"/>
      <c r="M499" s="99"/>
      <c r="N499" s="71"/>
    </row>
    <row r="500" spans="1:14" x14ac:dyDescent="0.25">
      <c r="A500" s="73"/>
      <c r="B500" s="74"/>
      <c r="C500" s="64"/>
      <c r="D500" s="67"/>
      <c r="E500" s="67"/>
      <c r="F500" s="67"/>
      <c r="G500" s="67"/>
      <c r="H500" s="67"/>
      <c r="I500" s="67"/>
      <c r="J500" s="69"/>
      <c r="K500" s="70"/>
      <c r="L500" s="70"/>
      <c r="M500" s="99"/>
      <c r="N500" s="71"/>
    </row>
    <row r="501" spans="1:14" x14ac:dyDescent="0.25">
      <c r="A501" s="143" t="s">
        <v>30</v>
      </c>
      <c r="B501" s="143"/>
      <c r="C501" s="57">
        <f>(M489+M491+M493+M495+M497)</f>
        <v>296.20999999999998</v>
      </c>
      <c r="D501" s="166" t="s">
        <v>108</v>
      </c>
      <c r="E501" s="167"/>
      <c r="F501" s="168"/>
      <c r="G501" s="160">
        <f>(C501/500)*100</f>
        <v>59.241999999999997</v>
      </c>
      <c r="H501" s="161"/>
      <c r="I501" s="67"/>
      <c r="J501" s="69"/>
      <c r="K501" s="2"/>
      <c r="L501" s="2"/>
      <c r="M501" s="100"/>
      <c r="N501" s="75"/>
    </row>
    <row r="502" spans="1:14" x14ac:dyDescent="0.25">
      <c r="A502" s="76"/>
      <c r="B502" s="76"/>
      <c r="C502" s="57"/>
      <c r="D502" s="77"/>
      <c r="E502" s="77"/>
      <c r="F502" s="77"/>
      <c r="G502" s="57"/>
      <c r="H502" s="57"/>
      <c r="I502" s="67"/>
      <c r="J502" s="69"/>
      <c r="K502" s="2"/>
      <c r="L502" s="2"/>
      <c r="M502" s="100"/>
      <c r="N502" s="75"/>
    </row>
    <row r="503" spans="1:14" x14ac:dyDescent="0.25">
      <c r="A503" s="76"/>
      <c r="B503" s="76"/>
      <c r="C503" s="57"/>
      <c r="D503" s="77"/>
      <c r="E503" s="77"/>
      <c r="F503" s="77"/>
      <c r="G503" s="57"/>
      <c r="H503" s="57"/>
      <c r="I503" s="67"/>
      <c r="J503" s="67"/>
      <c r="K503" s="78"/>
      <c r="L503" s="78"/>
      <c r="M503" s="101"/>
      <c r="N503" s="67"/>
    </row>
    <row r="504" spans="1:14" x14ac:dyDescent="0.25">
      <c r="A504" s="162" t="s">
        <v>37</v>
      </c>
      <c r="B504" s="162"/>
      <c r="C504" s="162"/>
      <c r="D504" s="162"/>
      <c r="E504" s="162"/>
      <c r="F504" s="162"/>
      <c r="G504" s="162"/>
      <c r="H504" s="162"/>
      <c r="I504" s="162"/>
      <c r="J504" s="162"/>
      <c r="K504" s="162"/>
      <c r="L504" s="162"/>
      <c r="M504" s="162"/>
      <c r="N504" s="162"/>
    </row>
    <row r="505" spans="1:14" x14ac:dyDescent="0.25">
      <c r="A505" s="154" t="s">
        <v>38</v>
      </c>
      <c r="B505" s="154"/>
      <c r="C505" s="154"/>
      <c r="D505" s="154"/>
      <c r="E505" s="154"/>
      <c r="F505" s="154"/>
      <c r="G505" s="154"/>
      <c r="H505" s="154"/>
      <c r="I505" s="154"/>
      <c r="J505" s="154"/>
      <c r="K505" s="154"/>
      <c r="L505" s="154"/>
      <c r="M505" s="154"/>
      <c r="N505" s="154"/>
    </row>
    <row r="506" spans="1:14" x14ac:dyDescent="0.25">
      <c r="A506" s="154" t="s">
        <v>9</v>
      </c>
      <c r="B506" s="154"/>
      <c r="C506" s="154"/>
      <c r="D506" s="154"/>
      <c r="E506" s="154"/>
      <c r="F506" s="154"/>
      <c r="G506" s="154" t="s">
        <v>10</v>
      </c>
      <c r="H506" s="154"/>
      <c r="I506" s="154"/>
      <c r="J506" s="154"/>
      <c r="K506" s="154"/>
      <c r="L506" s="154"/>
      <c r="M506" s="154"/>
      <c r="N506" s="154"/>
    </row>
    <row r="507" spans="1:14" x14ac:dyDescent="0.25">
      <c r="A507" s="143" t="s">
        <v>39</v>
      </c>
      <c r="B507" s="143"/>
      <c r="C507" s="143"/>
      <c r="D507" s="143"/>
      <c r="E507" s="143"/>
      <c r="F507" s="143"/>
      <c r="G507" s="159" t="s">
        <v>26</v>
      </c>
      <c r="H507" s="159"/>
      <c r="I507" s="159"/>
      <c r="J507" s="159"/>
      <c r="K507" s="159"/>
      <c r="L507" s="159"/>
      <c r="M507" s="159"/>
      <c r="N507" s="159"/>
    </row>
    <row r="508" spans="1:14" x14ac:dyDescent="0.25">
      <c r="A508" s="158" t="s">
        <v>13</v>
      </c>
      <c r="B508" s="158"/>
      <c r="C508" s="158"/>
      <c r="D508" s="158"/>
      <c r="E508" s="158"/>
      <c r="F508" s="158"/>
      <c r="G508" s="159" t="s">
        <v>26</v>
      </c>
      <c r="H508" s="159"/>
      <c r="I508" s="159"/>
      <c r="J508" s="159"/>
      <c r="K508" s="159"/>
      <c r="L508" s="159"/>
      <c r="M508" s="159"/>
      <c r="N508" s="159"/>
    </row>
    <row r="509" spans="1:14" x14ac:dyDescent="0.25">
      <c r="A509" s="158" t="s">
        <v>14</v>
      </c>
      <c r="B509" s="158"/>
      <c r="C509" s="158"/>
      <c r="D509" s="158"/>
      <c r="E509" s="158"/>
      <c r="F509" s="158"/>
      <c r="G509" s="159" t="s">
        <v>26</v>
      </c>
      <c r="H509" s="159"/>
      <c r="I509" s="159"/>
      <c r="J509" s="159"/>
      <c r="K509" s="159"/>
      <c r="L509" s="159"/>
      <c r="M509" s="159"/>
      <c r="N509" s="159"/>
    </row>
    <row r="510" spans="1:14" x14ac:dyDescent="0.25">
      <c r="A510" s="143" t="s">
        <v>100</v>
      </c>
      <c r="B510" s="143"/>
      <c r="C510" s="144" t="s">
        <v>128</v>
      </c>
      <c r="D510" s="144"/>
      <c r="E510" s="144"/>
      <c r="F510" s="144"/>
      <c r="G510" s="144"/>
      <c r="H510" s="144"/>
      <c r="I510" s="144"/>
      <c r="J510" s="144"/>
      <c r="K510" s="144"/>
      <c r="L510" s="144"/>
      <c r="M510" s="144"/>
      <c r="N510" s="144"/>
    </row>
    <row r="511" spans="1:14" x14ac:dyDescent="0.25">
      <c r="A511" s="143" t="s">
        <v>15</v>
      </c>
      <c r="B511" s="143"/>
      <c r="C511" s="144" t="s">
        <v>129</v>
      </c>
      <c r="D511" s="144"/>
      <c r="E511" s="144"/>
      <c r="F511" s="144"/>
      <c r="G511" s="144"/>
      <c r="H511" s="144"/>
      <c r="I511" s="144"/>
      <c r="J511" s="144"/>
      <c r="K511" s="144"/>
      <c r="L511" s="144"/>
      <c r="M511" s="144"/>
      <c r="N511" s="144"/>
    </row>
    <row r="512" spans="1:14" x14ac:dyDescent="0.25">
      <c r="A512" s="145" t="s">
        <v>109</v>
      </c>
      <c r="B512" s="146"/>
      <c r="C512" s="146"/>
      <c r="D512" s="146"/>
      <c r="E512" s="147"/>
      <c r="F512" s="144"/>
      <c r="G512" s="144"/>
      <c r="H512" s="144"/>
      <c r="I512" s="154" t="s">
        <v>101</v>
      </c>
      <c r="J512" s="154"/>
      <c r="K512" s="154"/>
      <c r="L512" s="154"/>
      <c r="M512" s="154"/>
      <c r="N512" s="154"/>
    </row>
    <row r="513" spans="1:14" x14ac:dyDescent="0.25">
      <c r="A513" s="148"/>
      <c r="B513" s="149"/>
      <c r="C513" s="149"/>
      <c r="D513" s="149"/>
      <c r="E513" s="150"/>
      <c r="F513" s="144"/>
      <c r="G513" s="144"/>
      <c r="H513" s="144"/>
      <c r="I513" s="154"/>
      <c r="J513" s="154"/>
      <c r="K513" s="154"/>
      <c r="L513" s="154"/>
      <c r="M513" s="154"/>
      <c r="N513" s="154"/>
    </row>
    <row r="514" spans="1:14" x14ac:dyDescent="0.25">
      <c r="A514" s="148"/>
      <c r="B514" s="149"/>
      <c r="C514" s="149"/>
      <c r="D514" s="149"/>
      <c r="E514" s="150"/>
      <c r="F514" s="144"/>
      <c r="G514" s="144"/>
      <c r="H514" s="144"/>
      <c r="I514" s="154"/>
      <c r="J514" s="154"/>
      <c r="K514" s="154"/>
      <c r="L514" s="154"/>
      <c r="M514" s="154"/>
      <c r="N514" s="154"/>
    </row>
    <row r="515" spans="1:14" x14ac:dyDescent="0.25">
      <c r="A515" s="151"/>
      <c r="B515" s="152"/>
      <c r="C515" s="152"/>
      <c r="D515" s="152"/>
      <c r="E515" s="153"/>
      <c r="F515" s="144"/>
      <c r="G515" s="144"/>
      <c r="H515" s="144"/>
      <c r="I515" s="154"/>
      <c r="J515" s="154"/>
      <c r="K515" s="154"/>
      <c r="L515" s="154"/>
      <c r="M515" s="154"/>
      <c r="N515" s="154"/>
    </row>
    <row r="516" spans="1:14" x14ac:dyDescent="0.25">
      <c r="A516" s="155" t="s">
        <v>24</v>
      </c>
      <c r="B516" s="156"/>
      <c r="C516" s="156"/>
      <c r="D516" s="156"/>
      <c r="E516" s="156"/>
      <c r="F516" s="156"/>
      <c r="G516" s="156"/>
      <c r="H516" s="156"/>
      <c r="I516" s="156"/>
      <c r="J516" s="156"/>
      <c r="K516" s="156"/>
      <c r="L516" s="156"/>
      <c r="M516" s="156"/>
      <c r="N516" s="157"/>
    </row>
    <row r="517" spans="1:14" x14ac:dyDescent="0.25">
      <c r="A517" s="55"/>
      <c r="B517" s="79" t="s">
        <v>102</v>
      </c>
      <c r="C517" s="79"/>
      <c r="D517" s="141" t="s">
        <v>10</v>
      </c>
      <c r="E517" s="141"/>
      <c r="F517" s="84"/>
      <c r="G517" s="84"/>
      <c r="H517" s="90" t="s">
        <v>10</v>
      </c>
      <c r="I517" s="92" t="s">
        <v>25</v>
      </c>
      <c r="J517" s="93"/>
      <c r="K517" s="92" t="s">
        <v>10</v>
      </c>
      <c r="L517" s="81"/>
      <c r="M517" s="102"/>
      <c r="N517" s="82"/>
    </row>
    <row r="518" spans="1:14" x14ac:dyDescent="0.25">
      <c r="A518" s="55"/>
      <c r="B518" s="83" t="s">
        <v>16</v>
      </c>
      <c r="C518" s="83"/>
      <c r="D518" s="134" t="s">
        <v>103</v>
      </c>
      <c r="E518" s="134"/>
      <c r="F518" s="84"/>
      <c r="G518" s="84"/>
      <c r="H518" s="91" t="s">
        <v>20</v>
      </c>
      <c r="I518" s="142">
        <v>3</v>
      </c>
      <c r="J518" s="142"/>
      <c r="K518" s="94" t="s">
        <v>26</v>
      </c>
      <c r="L518" s="95"/>
      <c r="M518" s="103"/>
      <c r="N518" s="82"/>
    </row>
    <row r="519" spans="1:14" x14ac:dyDescent="0.25">
      <c r="A519" s="55"/>
      <c r="B519" s="83" t="s">
        <v>17</v>
      </c>
      <c r="C519" s="83"/>
      <c r="D519" s="134" t="s">
        <v>104</v>
      </c>
      <c r="E519" s="134"/>
      <c r="F519" s="84"/>
      <c r="G519" s="84"/>
      <c r="H519" s="91" t="s">
        <v>21</v>
      </c>
      <c r="I519" s="142">
        <v>2</v>
      </c>
      <c r="J519" s="142"/>
      <c r="K519" s="94" t="s">
        <v>27</v>
      </c>
      <c r="L519" s="95"/>
      <c r="M519" s="103"/>
      <c r="N519" s="82"/>
    </row>
    <row r="520" spans="1:14" x14ac:dyDescent="0.25">
      <c r="A520" s="55"/>
      <c r="B520" s="83" t="s">
        <v>18</v>
      </c>
      <c r="C520" s="83"/>
      <c r="D520" s="134" t="s">
        <v>105</v>
      </c>
      <c r="E520" s="134"/>
      <c r="F520" s="84"/>
      <c r="G520" s="84"/>
      <c r="H520" s="91" t="s">
        <v>22</v>
      </c>
      <c r="I520" s="142">
        <v>1</v>
      </c>
      <c r="J520" s="142"/>
      <c r="K520" s="94" t="s">
        <v>28</v>
      </c>
      <c r="L520" s="95"/>
      <c r="M520" s="103"/>
      <c r="N520" s="82"/>
    </row>
    <row r="521" spans="1:14" x14ac:dyDescent="0.25">
      <c r="A521" s="55"/>
      <c r="B521" s="83" t="s">
        <v>19</v>
      </c>
      <c r="C521" s="83"/>
      <c r="D521" s="134" t="s">
        <v>106</v>
      </c>
      <c r="E521" s="134"/>
      <c r="F521" s="84"/>
      <c r="G521" s="84"/>
      <c r="H521" s="84" t="s">
        <v>23</v>
      </c>
      <c r="I521" s="85"/>
      <c r="J521" s="85"/>
      <c r="K521" s="85"/>
      <c r="L521" s="85"/>
      <c r="M521" s="104"/>
      <c r="N521" s="86"/>
    </row>
    <row r="523" spans="1:14" ht="15.75" thickBot="1" x14ac:dyDescent="0.3"/>
    <row r="524" spans="1:14" ht="15.75" x14ac:dyDescent="0.25">
      <c r="A524" s="222"/>
      <c r="B524" s="223" t="s">
        <v>0</v>
      </c>
      <c r="C524" s="223"/>
      <c r="D524" s="223"/>
      <c r="E524" s="223"/>
      <c r="F524" s="223"/>
      <c r="G524" s="223"/>
      <c r="H524" s="223"/>
      <c r="I524" s="223" t="s">
        <v>1</v>
      </c>
      <c r="J524" s="223"/>
      <c r="K524" s="223"/>
      <c r="L524" s="223"/>
      <c r="M524" s="223"/>
      <c r="N524" s="224"/>
    </row>
    <row r="525" spans="1:14" ht="21" x14ac:dyDescent="0.35">
      <c r="A525" s="225" t="s">
        <v>90</v>
      </c>
      <c r="B525" s="188"/>
      <c r="C525" s="188"/>
      <c r="D525" s="188"/>
      <c r="E525" s="188"/>
      <c r="F525" s="188"/>
      <c r="G525" s="188"/>
      <c r="H525" s="188"/>
      <c r="I525" s="188"/>
      <c r="J525" s="188"/>
      <c r="K525" s="188"/>
      <c r="L525" s="188"/>
      <c r="M525" s="188"/>
      <c r="N525" s="226"/>
    </row>
    <row r="526" spans="1:14" x14ac:dyDescent="0.25">
      <c r="A526" s="227" t="s">
        <v>91</v>
      </c>
      <c r="B526" s="189"/>
      <c r="C526" s="189"/>
      <c r="D526" s="189"/>
      <c r="E526" s="189"/>
      <c r="F526" s="190" t="s">
        <v>11</v>
      </c>
      <c r="G526" s="190"/>
      <c r="H526" s="190"/>
      <c r="I526" s="190"/>
      <c r="J526" s="1" t="s">
        <v>81</v>
      </c>
      <c r="K526" s="191" t="s">
        <v>2</v>
      </c>
      <c r="L526" s="192"/>
      <c r="M526" s="192"/>
      <c r="N526" s="228"/>
    </row>
    <row r="527" spans="1:14" x14ac:dyDescent="0.25">
      <c r="A527" s="229" t="s">
        <v>48</v>
      </c>
      <c r="B527" s="154"/>
      <c r="C527" s="154"/>
      <c r="D527" s="154"/>
      <c r="E527" s="154"/>
      <c r="F527" s="154"/>
      <c r="G527" s="154"/>
      <c r="H527" s="154"/>
      <c r="I527" s="154"/>
      <c r="J527" s="154"/>
      <c r="K527" s="154"/>
      <c r="L527" s="154"/>
      <c r="M527" s="154"/>
      <c r="N527" s="230"/>
    </row>
    <row r="528" spans="1:14" x14ac:dyDescent="0.25">
      <c r="A528" s="231" t="s">
        <v>92</v>
      </c>
      <c r="B528" s="143"/>
      <c r="C528" s="143"/>
      <c r="D528" s="143"/>
      <c r="E528" s="143"/>
      <c r="F528" s="143"/>
      <c r="G528" s="143"/>
      <c r="H528" s="143"/>
      <c r="I528" s="143"/>
      <c r="J528" s="143"/>
      <c r="K528" s="143"/>
      <c r="L528" s="143"/>
      <c r="M528" s="143"/>
      <c r="N528" s="232"/>
    </row>
    <row r="529" spans="1:14" x14ac:dyDescent="0.25">
      <c r="A529" s="233" t="s">
        <v>3</v>
      </c>
      <c r="B529" s="158"/>
      <c r="C529" s="158"/>
      <c r="D529" s="158"/>
      <c r="E529" s="154" t="s">
        <v>137</v>
      </c>
      <c r="F529" s="154"/>
      <c r="G529" s="154"/>
      <c r="H529" s="154"/>
      <c r="I529" s="174" t="s">
        <v>139</v>
      </c>
      <c r="J529" s="175"/>
      <c r="K529" s="175"/>
      <c r="L529" s="175"/>
      <c r="M529" s="175"/>
      <c r="N529" s="234"/>
    </row>
    <row r="530" spans="1:14" x14ac:dyDescent="0.25">
      <c r="A530" s="233" t="s">
        <v>4</v>
      </c>
      <c r="B530" s="158"/>
      <c r="C530" s="158"/>
      <c r="D530" s="158"/>
      <c r="E530" s="154" t="s">
        <v>107</v>
      </c>
      <c r="F530" s="154"/>
      <c r="G530" s="154"/>
      <c r="H530" s="154"/>
      <c r="I530" s="177"/>
      <c r="J530" s="178"/>
      <c r="K530" s="178"/>
      <c r="L530" s="178"/>
      <c r="M530" s="178"/>
      <c r="N530" s="235"/>
    </row>
    <row r="531" spans="1:14" x14ac:dyDescent="0.25">
      <c r="A531" s="233" t="s">
        <v>5</v>
      </c>
      <c r="B531" s="158"/>
      <c r="C531" s="158"/>
      <c r="D531" s="158"/>
      <c r="E531" s="186" t="s">
        <v>169</v>
      </c>
      <c r="F531" s="186"/>
      <c r="G531" s="186"/>
      <c r="H531" s="186"/>
      <c r="I531" s="180"/>
      <c r="J531" s="181"/>
      <c r="K531" s="181"/>
      <c r="L531" s="181"/>
      <c r="M531" s="181"/>
      <c r="N531" s="236"/>
    </row>
    <row r="532" spans="1:14" x14ac:dyDescent="0.25">
      <c r="A532" s="233" t="s">
        <v>6</v>
      </c>
      <c r="B532" s="158"/>
      <c r="C532" s="158"/>
      <c r="D532" s="158"/>
      <c r="E532" s="169" t="s">
        <v>138</v>
      </c>
      <c r="F532" s="169"/>
      <c r="G532" s="169"/>
      <c r="H532" s="169"/>
      <c r="I532" s="183"/>
      <c r="J532" s="184"/>
      <c r="K532" s="184"/>
      <c r="L532" s="184"/>
      <c r="M532" s="184"/>
      <c r="N532" s="237"/>
    </row>
    <row r="533" spans="1:14" x14ac:dyDescent="0.25">
      <c r="A533" s="229" t="s">
        <v>7</v>
      </c>
      <c r="B533" s="154"/>
      <c r="C533" s="154"/>
      <c r="D533" s="154"/>
      <c r="E533" s="154"/>
      <c r="F533" s="154"/>
      <c r="G533" s="154"/>
      <c r="H533" s="154"/>
      <c r="I533" s="154"/>
      <c r="J533" s="154"/>
      <c r="K533" s="154"/>
      <c r="L533" s="154"/>
      <c r="M533" s="154"/>
      <c r="N533" s="230"/>
    </row>
    <row r="534" spans="1:14" x14ac:dyDescent="0.25">
      <c r="A534" s="238" t="s">
        <v>93</v>
      </c>
      <c r="B534" s="169" t="s">
        <v>94</v>
      </c>
      <c r="C534" s="169"/>
      <c r="D534" s="169" t="s">
        <v>95</v>
      </c>
      <c r="E534" s="169"/>
      <c r="F534" s="172" t="s">
        <v>33</v>
      </c>
      <c r="G534" s="172"/>
      <c r="H534" s="172"/>
      <c r="I534" s="173" t="s">
        <v>96</v>
      </c>
      <c r="J534" s="173"/>
      <c r="K534" s="173"/>
      <c r="L534" s="129"/>
      <c r="M534" s="96"/>
      <c r="N534" s="239" t="s">
        <v>10</v>
      </c>
    </row>
    <row r="535" spans="1:14" ht="45" x14ac:dyDescent="0.25">
      <c r="A535" s="238"/>
      <c r="B535" s="169"/>
      <c r="C535" s="169"/>
      <c r="D535" s="60" t="s">
        <v>31</v>
      </c>
      <c r="E535" s="60" t="s">
        <v>32</v>
      </c>
      <c r="F535" s="61" t="s">
        <v>31</v>
      </c>
      <c r="G535" s="61" t="s">
        <v>32</v>
      </c>
      <c r="H535" s="60" t="s">
        <v>97</v>
      </c>
      <c r="I535" s="61" t="s">
        <v>31</v>
      </c>
      <c r="J535" s="61" t="s">
        <v>32</v>
      </c>
      <c r="K535" s="60" t="s">
        <v>34</v>
      </c>
      <c r="L535" s="60" t="s">
        <v>96</v>
      </c>
      <c r="M535" s="97" t="s">
        <v>98</v>
      </c>
      <c r="N535" s="240" t="s">
        <v>12</v>
      </c>
    </row>
    <row r="536" spans="1:14" x14ac:dyDescent="0.25">
      <c r="A536" s="241"/>
      <c r="B536" s="127"/>
      <c r="C536" s="127"/>
      <c r="D536" s="60"/>
      <c r="E536" s="60"/>
      <c r="F536" s="61"/>
      <c r="G536" s="61"/>
      <c r="H536" s="60">
        <v>50</v>
      </c>
      <c r="I536" s="61"/>
      <c r="J536" s="61"/>
      <c r="K536" s="65">
        <v>100</v>
      </c>
      <c r="L536" s="66">
        <v>0.5</v>
      </c>
      <c r="M536" s="98">
        <v>1</v>
      </c>
      <c r="N536" s="240"/>
    </row>
    <row r="537" spans="1:14" ht="15.75" x14ac:dyDescent="0.25">
      <c r="A537" s="242">
        <v>301</v>
      </c>
      <c r="B537" s="165" t="s">
        <v>8</v>
      </c>
      <c r="C537" s="127" t="s">
        <v>40</v>
      </c>
      <c r="D537" s="123">
        <v>20</v>
      </c>
      <c r="E537" s="68">
        <v>8</v>
      </c>
      <c r="F537" s="123">
        <v>30</v>
      </c>
      <c r="G537" s="87">
        <v>16.5</v>
      </c>
      <c r="H537" s="123">
        <f>SUM(E537,G537)</f>
        <v>24.5</v>
      </c>
      <c r="I537" s="123">
        <v>80</v>
      </c>
      <c r="J537" s="69">
        <v>50.5</v>
      </c>
      <c r="K537" s="70">
        <f t="shared" ref="K537:K539" si="216">SUM(J537,J538)</f>
        <v>66.5</v>
      </c>
      <c r="L537" s="70">
        <f>K537/2</f>
        <v>33.25</v>
      </c>
      <c r="M537" s="99">
        <f>(H537+L537)</f>
        <v>57.75</v>
      </c>
      <c r="N537" s="40" t="str">
        <f t="shared" ref="N537" si="217">IF(M537&gt;=91,"A1",IF(M537&gt;=81,"A2",IF(M537&gt;=71,"B1",IF(M537&gt;=61,"B2",IF(M537&gt;=51,"C1",IF(M537&gt;=41,"C2",IF(M537&gt;=33,"D","E")))))))</f>
        <v>C1</v>
      </c>
    </row>
    <row r="538" spans="1:14" x14ac:dyDescent="0.25">
      <c r="A538" s="242"/>
      <c r="B538" s="165"/>
      <c r="C538" s="127" t="s">
        <v>41</v>
      </c>
      <c r="D538" s="123"/>
      <c r="E538" s="123"/>
      <c r="F538" s="123"/>
      <c r="G538" s="88"/>
      <c r="H538" s="123"/>
      <c r="I538" s="123">
        <v>20</v>
      </c>
      <c r="J538" s="69">
        <v>16</v>
      </c>
      <c r="K538" s="70"/>
      <c r="L538" s="70"/>
      <c r="M538" s="99"/>
      <c r="N538" s="243"/>
    </row>
    <row r="539" spans="1:14" ht="15.75" x14ac:dyDescent="0.25">
      <c r="A539" s="244" t="s">
        <v>45</v>
      </c>
      <c r="B539" s="165" t="s">
        <v>42</v>
      </c>
      <c r="C539" s="127" t="s">
        <v>40</v>
      </c>
      <c r="D539" s="123">
        <v>20</v>
      </c>
      <c r="E539" s="72">
        <v>10.5</v>
      </c>
      <c r="F539" s="123">
        <v>30</v>
      </c>
      <c r="G539" s="87">
        <v>15</v>
      </c>
      <c r="H539" s="123">
        <f t="shared" ref="H539" si="218">SUM(E539,G539)</f>
        <v>25.5</v>
      </c>
      <c r="I539" s="123">
        <v>80</v>
      </c>
      <c r="J539" s="69">
        <v>34</v>
      </c>
      <c r="K539" s="70">
        <f t="shared" si="216"/>
        <v>49</v>
      </c>
      <c r="L539" s="70">
        <f t="shared" ref="L539" si="219">K539/2</f>
        <v>24.5</v>
      </c>
      <c r="M539" s="99">
        <f t="shared" ref="M539" si="220">(H539+L539)</f>
        <v>50</v>
      </c>
      <c r="N539" s="40" t="str">
        <f t="shared" ref="N539" si="221">IF(M539&gt;=91,"A1",IF(M539&gt;=81,"A2",IF(M539&gt;=71,"B1",IF(M539&gt;=61,"B2",IF(M539&gt;=51,"C1",IF(M539&gt;=41,"C2",IF(M539&gt;=33,"D","E")))))))</f>
        <v>C2</v>
      </c>
    </row>
    <row r="540" spans="1:14" x14ac:dyDescent="0.25">
      <c r="A540" s="244"/>
      <c r="B540" s="165"/>
      <c r="C540" s="127" t="s">
        <v>41</v>
      </c>
      <c r="D540" s="123"/>
      <c r="E540" s="123"/>
      <c r="F540" s="123"/>
      <c r="G540" s="88"/>
      <c r="H540" s="123"/>
      <c r="I540" s="123">
        <v>20</v>
      </c>
      <c r="J540" s="69">
        <v>15</v>
      </c>
      <c r="K540" s="70"/>
      <c r="L540" s="70"/>
      <c r="M540" s="99"/>
      <c r="N540" s="243"/>
    </row>
    <row r="541" spans="1:14" ht="15.75" customHeight="1" x14ac:dyDescent="0.25">
      <c r="A541" s="244" t="s">
        <v>46</v>
      </c>
      <c r="B541" s="170" t="s">
        <v>43</v>
      </c>
      <c r="C541" s="127" t="s">
        <v>40</v>
      </c>
      <c r="D541" s="123">
        <v>20</v>
      </c>
      <c r="E541" s="72">
        <v>8</v>
      </c>
      <c r="F541" s="123">
        <v>30</v>
      </c>
      <c r="G541" s="87">
        <v>3</v>
      </c>
      <c r="H541" s="123">
        <f t="shared" ref="H541" si="222">SUM(E541,G541)</f>
        <v>11</v>
      </c>
      <c r="I541" s="123">
        <v>80</v>
      </c>
      <c r="J541" s="69">
        <v>43.5</v>
      </c>
      <c r="K541" s="70">
        <f t="shared" ref="K541:K543" si="223">SUM(J541,J542)</f>
        <v>58.5</v>
      </c>
      <c r="L541" s="70">
        <f t="shared" ref="L541" si="224">K541/2</f>
        <v>29.25</v>
      </c>
      <c r="M541" s="99">
        <f t="shared" ref="M541" si="225">(H541+L541)</f>
        <v>40.25</v>
      </c>
      <c r="N541" s="40" t="str">
        <f t="shared" ref="N541" si="226">IF(M541&gt;=91,"A1",IF(M541&gt;=81,"A2",IF(M541&gt;=71,"B1",IF(M541&gt;=61,"B2",IF(M541&gt;=51,"C1",IF(M541&gt;=41,"C2",IF(M541&gt;=33,"D","E")))))))</f>
        <v>D</v>
      </c>
    </row>
    <row r="542" spans="1:14" x14ac:dyDescent="0.25">
      <c r="A542" s="244"/>
      <c r="B542" s="171"/>
      <c r="C542" s="127" t="s">
        <v>41</v>
      </c>
      <c r="D542" s="123"/>
      <c r="E542" s="123"/>
      <c r="F542" s="123"/>
      <c r="G542" s="88"/>
      <c r="H542" s="123"/>
      <c r="I542" s="123">
        <v>20</v>
      </c>
      <c r="J542" s="69">
        <v>15</v>
      </c>
      <c r="K542" s="70"/>
      <c r="L542" s="70"/>
      <c r="M542" s="99"/>
      <c r="N542" s="243"/>
    </row>
    <row r="543" spans="1:14" ht="15.75" x14ac:dyDescent="0.25">
      <c r="A543" s="244" t="s">
        <v>79</v>
      </c>
      <c r="B543" s="164" t="s">
        <v>44</v>
      </c>
      <c r="C543" s="127" t="s">
        <v>40</v>
      </c>
      <c r="D543" s="123">
        <v>20</v>
      </c>
      <c r="E543" s="89">
        <v>11</v>
      </c>
      <c r="F543" s="123">
        <v>30</v>
      </c>
      <c r="G543" s="87">
        <v>4.0999999999999996</v>
      </c>
      <c r="H543" s="123">
        <f t="shared" ref="H543" si="227">SUM(E543,G543)</f>
        <v>15.1</v>
      </c>
      <c r="I543" s="123">
        <v>80</v>
      </c>
      <c r="J543" s="69">
        <v>27.5</v>
      </c>
      <c r="K543" s="70">
        <f t="shared" si="223"/>
        <v>41.5</v>
      </c>
      <c r="L543" s="70">
        <f t="shared" ref="L543" si="228">K543/2</f>
        <v>20.75</v>
      </c>
      <c r="M543" s="99">
        <f t="shared" ref="M543" si="229">(H543+L543)</f>
        <v>35.85</v>
      </c>
      <c r="N543" s="40" t="str">
        <f t="shared" ref="N543" si="230">IF(M543&gt;=91,"A1",IF(M543&gt;=81,"A2",IF(M543&gt;=71,"B1",IF(M543&gt;=61,"B2",IF(M543&gt;=51,"C1",IF(M543&gt;=41,"C2",IF(M543&gt;=33,"D","E")))))))</f>
        <v>D</v>
      </c>
    </row>
    <row r="544" spans="1:14" x14ac:dyDescent="0.25">
      <c r="A544" s="244"/>
      <c r="B544" s="164"/>
      <c r="C544" s="127" t="s">
        <v>41</v>
      </c>
      <c r="D544" s="123"/>
      <c r="E544" s="123"/>
      <c r="F544" s="123"/>
      <c r="G544" s="88"/>
      <c r="H544" s="123"/>
      <c r="I544" s="123">
        <v>20</v>
      </c>
      <c r="J544" s="69">
        <v>14</v>
      </c>
      <c r="K544" s="70"/>
      <c r="L544" s="70"/>
      <c r="M544" s="99"/>
      <c r="N544" s="243"/>
    </row>
    <row r="545" spans="1:14" ht="15.75" x14ac:dyDescent="0.25">
      <c r="A545" s="244" t="s">
        <v>36</v>
      </c>
      <c r="B545" s="165" t="s">
        <v>35</v>
      </c>
      <c r="C545" s="127" t="s">
        <v>40</v>
      </c>
      <c r="D545" s="123">
        <v>20</v>
      </c>
      <c r="E545" s="72">
        <v>12</v>
      </c>
      <c r="F545" s="123">
        <v>30</v>
      </c>
      <c r="G545" s="87">
        <v>5.0999999999999996</v>
      </c>
      <c r="H545" s="123">
        <f t="shared" ref="H545" si="231">SUM(E545,G545)</f>
        <v>17.100000000000001</v>
      </c>
      <c r="I545" s="123">
        <v>70</v>
      </c>
      <c r="J545" s="69">
        <v>32</v>
      </c>
      <c r="K545" s="70">
        <f>SUM(J545,J546)</f>
        <v>61</v>
      </c>
      <c r="L545" s="70">
        <f t="shared" ref="L545" si="232">K545/2</f>
        <v>30.5</v>
      </c>
      <c r="M545" s="99">
        <f t="shared" ref="M545" si="233">(H545+L545)</f>
        <v>47.6</v>
      </c>
      <c r="N545" s="40" t="str">
        <f t="shared" ref="N545" si="234">IF(M545&gt;=91,"A1",IF(M545&gt;=81,"A2",IF(M545&gt;=71,"B1",IF(M545&gt;=61,"B2",IF(M545&gt;=51,"C1",IF(M545&gt;=41,"C2",IF(M545&gt;=33,"D","E")))))))</f>
        <v>C2</v>
      </c>
    </row>
    <row r="546" spans="1:14" x14ac:dyDescent="0.25">
      <c r="A546" s="244"/>
      <c r="B546" s="165"/>
      <c r="C546" s="127" t="s">
        <v>41</v>
      </c>
      <c r="D546" s="123"/>
      <c r="E546" s="123"/>
      <c r="F546" s="123"/>
      <c r="G546" s="123"/>
      <c r="H546" s="123"/>
      <c r="I546" s="123">
        <v>30</v>
      </c>
      <c r="J546" s="69">
        <v>29</v>
      </c>
      <c r="K546" s="70"/>
      <c r="L546" s="70"/>
      <c r="M546" s="99"/>
      <c r="N546" s="243"/>
    </row>
    <row r="547" spans="1:14" x14ac:dyDescent="0.25">
      <c r="A547" s="245" t="s">
        <v>80</v>
      </c>
      <c r="B547" s="128" t="s">
        <v>99</v>
      </c>
      <c r="C547" s="127"/>
      <c r="D547" s="123">
        <v>40</v>
      </c>
      <c r="E547" s="123" t="s">
        <v>77</v>
      </c>
      <c r="F547" s="123"/>
      <c r="G547" s="123"/>
      <c r="H547" s="123"/>
      <c r="I547" s="123">
        <v>60</v>
      </c>
      <c r="J547" s="69">
        <v>41</v>
      </c>
      <c r="K547" s="70"/>
      <c r="L547" s="70"/>
      <c r="M547" s="99"/>
      <c r="N547" s="243"/>
    </row>
    <row r="548" spans="1:14" x14ac:dyDescent="0.25">
      <c r="A548" s="245"/>
      <c r="B548" s="128"/>
      <c r="C548" s="127"/>
      <c r="D548" s="123"/>
      <c r="E548" s="123"/>
      <c r="F548" s="123"/>
      <c r="G548" s="123"/>
      <c r="H548" s="123"/>
      <c r="I548" s="123"/>
      <c r="J548" s="69"/>
      <c r="K548" s="70"/>
      <c r="L548" s="70"/>
      <c r="M548" s="99"/>
      <c r="N548" s="243"/>
    </row>
    <row r="549" spans="1:14" x14ac:dyDescent="0.25">
      <c r="A549" s="231" t="s">
        <v>30</v>
      </c>
      <c r="B549" s="143"/>
      <c r="C549" s="125">
        <f>(M537+M539+M541+M543+M545)</f>
        <v>231.45</v>
      </c>
      <c r="D549" s="166" t="s">
        <v>108</v>
      </c>
      <c r="E549" s="167"/>
      <c r="F549" s="168"/>
      <c r="G549" s="160">
        <f>(C549/500)*100</f>
        <v>46.29</v>
      </c>
      <c r="H549" s="161"/>
      <c r="I549" s="123"/>
      <c r="J549" s="69"/>
      <c r="K549" s="2"/>
      <c r="L549" s="2"/>
      <c r="M549" s="100"/>
      <c r="N549" s="246"/>
    </row>
    <row r="550" spans="1:14" x14ac:dyDescent="0.25">
      <c r="A550" s="247"/>
      <c r="B550" s="124"/>
      <c r="C550" s="125"/>
      <c r="D550" s="126"/>
      <c r="E550" s="126"/>
      <c r="F550" s="126"/>
      <c r="G550" s="125"/>
      <c r="H550" s="125"/>
      <c r="I550" s="123"/>
      <c r="J550" s="69"/>
      <c r="K550" s="2"/>
      <c r="L550" s="2"/>
      <c r="M550" s="100"/>
      <c r="N550" s="246"/>
    </row>
    <row r="551" spans="1:14" x14ac:dyDescent="0.25">
      <c r="A551" s="247"/>
      <c r="B551" s="124"/>
      <c r="C551" s="125"/>
      <c r="D551" s="126"/>
      <c r="E551" s="126"/>
      <c r="F551" s="126"/>
      <c r="G551" s="125"/>
      <c r="H551" s="125"/>
      <c r="I551" s="123"/>
      <c r="J551" s="123"/>
      <c r="K551" s="78"/>
      <c r="L551" s="78"/>
      <c r="M551" s="101"/>
      <c r="N551" s="248"/>
    </row>
    <row r="552" spans="1:14" x14ac:dyDescent="0.25">
      <c r="A552" s="249" t="s">
        <v>37</v>
      </c>
      <c r="B552" s="162"/>
      <c r="C552" s="162"/>
      <c r="D552" s="162"/>
      <c r="E552" s="162"/>
      <c r="F552" s="162"/>
      <c r="G552" s="162"/>
      <c r="H552" s="162"/>
      <c r="I552" s="162"/>
      <c r="J552" s="162"/>
      <c r="K552" s="162"/>
      <c r="L552" s="162"/>
      <c r="M552" s="162"/>
      <c r="N552" s="250"/>
    </row>
    <row r="553" spans="1:14" x14ac:dyDescent="0.25">
      <c r="A553" s="229" t="s">
        <v>38</v>
      </c>
      <c r="B553" s="154"/>
      <c r="C553" s="154"/>
      <c r="D553" s="154"/>
      <c r="E553" s="154"/>
      <c r="F553" s="154"/>
      <c r="G553" s="154"/>
      <c r="H553" s="154"/>
      <c r="I553" s="154"/>
      <c r="J553" s="154"/>
      <c r="K553" s="154"/>
      <c r="L553" s="154"/>
      <c r="M553" s="154"/>
      <c r="N553" s="230"/>
    </row>
    <row r="554" spans="1:14" x14ac:dyDescent="0.25">
      <c r="A554" s="229" t="s">
        <v>9</v>
      </c>
      <c r="B554" s="154"/>
      <c r="C554" s="154"/>
      <c r="D554" s="154"/>
      <c r="E554" s="154"/>
      <c r="F554" s="154"/>
      <c r="G554" s="154" t="s">
        <v>10</v>
      </c>
      <c r="H554" s="154"/>
      <c r="I554" s="154"/>
      <c r="J554" s="154"/>
      <c r="K554" s="154"/>
      <c r="L554" s="154"/>
      <c r="M554" s="154"/>
      <c r="N554" s="230"/>
    </row>
    <row r="555" spans="1:14" x14ac:dyDescent="0.25">
      <c r="A555" s="231" t="s">
        <v>39</v>
      </c>
      <c r="B555" s="143"/>
      <c r="C555" s="143"/>
      <c r="D555" s="143"/>
      <c r="E555" s="143"/>
      <c r="F555" s="143"/>
      <c r="G555" s="159" t="s">
        <v>26</v>
      </c>
      <c r="H555" s="159"/>
      <c r="I555" s="159"/>
      <c r="J555" s="159"/>
      <c r="K555" s="159"/>
      <c r="L555" s="159"/>
      <c r="M555" s="159"/>
      <c r="N555" s="251"/>
    </row>
    <row r="556" spans="1:14" x14ac:dyDescent="0.25">
      <c r="A556" s="233" t="s">
        <v>13</v>
      </c>
      <c r="B556" s="158"/>
      <c r="C556" s="158"/>
      <c r="D556" s="158"/>
      <c r="E556" s="158"/>
      <c r="F556" s="158"/>
      <c r="G556" s="159" t="s">
        <v>26</v>
      </c>
      <c r="H556" s="159"/>
      <c r="I556" s="159"/>
      <c r="J556" s="159"/>
      <c r="K556" s="159"/>
      <c r="L556" s="159"/>
      <c r="M556" s="159"/>
      <c r="N556" s="251"/>
    </row>
    <row r="557" spans="1:14" x14ac:dyDescent="0.25">
      <c r="A557" s="233" t="s">
        <v>14</v>
      </c>
      <c r="B557" s="158"/>
      <c r="C557" s="158"/>
      <c r="D557" s="158"/>
      <c r="E557" s="158"/>
      <c r="F557" s="158"/>
      <c r="G557" s="159" t="s">
        <v>26</v>
      </c>
      <c r="H557" s="159"/>
      <c r="I557" s="159"/>
      <c r="J557" s="159"/>
      <c r="K557" s="159"/>
      <c r="L557" s="159"/>
      <c r="M557" s="159"/>
      <c r="N557" s="251"/>
    </row>
    <row r="558" spans="1:14" x14ac:dyDescent="0.25">
      <c r="A558" s="231" t="s">
        <v>100</v>
      </c>
      <c r="B558" s="143"/>
      <c r="C558" s="144" t="s">
        <v>156</v>
      </c>
      <c r="D558" s="144"/>
      <c r="E558" s="144"/>
      <c r="F558" s="144"/>
      <c r="G558" s="144"/>
      <c r="H558" s="144"/>
      <c r="I558" s="144"/>
      <c r="J558" s="144"/>
      <c r="K558" s="144"/>
      <c r="L558" s="144"/>
      <c r="M558" s="144"/>
      <c r="N558" s="252"/>
    </row>
    <row r="559" spans="1:14" x14ac:dyDescent="0.25">
      <c r="A559" s="253" t="s">
        <v>176</v>
      </c>
      <c r="B559" s="167" t="s">
        <v>129</v>
      </c>
      <c r="C559" s="167"/>
      <c r="D559" s="167"/>
      <c r="E559" s="167"/>
      <c r="F559" s="167"/>
      <c r="G559" s="167"/>
      <c r="H559" s="167"/>
      <c r="I559" s="167"/>
      <c r="J559" s="167"/>
      <c r="K559" s="167"/>
      <c r="L559" s="167"/>
      <c r="M559" s="167"/>
      <c r="N559" s="254"/>
    </row>
    <row r="560" spans="1:14" x14ac:dyDescent="0.25">
      <c r="A560" s="255" t="s">
        <v>109</v>
      </c>
      <c r="B560" s="146"/>
      <c r="C560" s="146"/>
      <c r="D560" s="146"/>
      <c r="E560" s="147"/>
      <c r="F560" s="144"/>
      <c r="G560" s="144"/>
      <c r="H560" s="144"/>
      <c r="I560" s="154" t="s">
        <v>101</v>
      </c>
      <c r="J560" s="154"/>
      <c r="K560" s="154"/>
      <c r="L560" s="154"/>
      <c r="M560" s="154"/>
      <c r="N560" s="230"/>
    </row>
    <row r="561" spans="1:14" x14ac:dyDescent="0.25">
      <c r="A561" s="256"/>
      <c r="B561" s="149"/>
      <c r="C561" s="149"/>
      <c r="D561" s="149"/>
      <c r="E561" s="150"/>
      <c r="F561" s="144"/>
      <c r="G561" s="144"/>
      <c r="H561" s="144"/>
      <c r="I561" s="154"/>
      <c r="J561" s="154"/>
      <c r="K561" s="154"/>
      <c r="L561" s="154"/>
      <c r="M561" s="154"/>
      <c r="N561" s="230"/>
    </row>
    <row r="562" spans="1:14" x14ac:dyDescent="0.25">
      <c r="A562" s="256"/>
      <c r="B562" s="149"/>
      <c r="C562" s="149"/>
      <c r="D562" s="149"/>
      <c r="E562" s="150"/>
      <c r="F562" s="144"/>
      <c r="G562" s="144"/>
      <c r="H562" s="144"/>
      <c r="I562" s="154"/>
      <c r="J562" s="154"/>
      <c r="K562" s="154"/>
      <c r="L562" s="154"/>
      <c r="M562" s="154"/>
      <c r="N562" s="230"/>
    </row>
    <row r="563" spans="1:14" ht="15.75" thickBot="1" x14ac:dyDescent="0.3">
      <c r="A563" s="257"/>
      <c r="B563" s="258"/>
      <c r="C563" s="258"/>
      <c r="D563" s="258"/>
      <c r="E563" s="259"/>
      <c r="F563" s="260"/>
      <c r="G563" s="260"/>
      <c r="H563" s="260"/>
      <c r="I563" s="261"/>
      <c r="J563" s="261"/>
      <c r="K563" s="261"/>
      <c r="L563" s="261"/>
      <c r="M563" s="261"/>
      <c r="N563" s="262"/>
    </row>
    <row r="564" spans="1:14" x14ac:dyDescent="0.25">
      <c r="A564" s="155" t="s">
        <v>24</v>
      </c>
      <c r="B564" s="156"/>
      <c r="C564" s="156"/>
      <c r="D564" s="156"/>
      <c r="E564" s="156"/>
      <c r="F564" s="156"/>
      <c r="G564" s="156"/>
      <c r="H564" s="156"/>
      <c r="I564" s="156"/>
      <c r="J564" s="156"/>
      <c r="K564" s="156"/>
      <c r="L564" s="156"/>
      <c r="M564" s="156"/>
      <c r="N564" s="157"/>
    </row>
    <row r="565" spans="1:14" x14ac:dyDescent="0.25">
      <c r="A565" s="55"/>
      <c r="B565" s="79" t="s">
        <v>102</v>
      </c>
      <c r="C565" s="79"/>
      <c r="D565" s="141" t="s">
        <v>10</v>
      </c>
      <c r="E565" s="141"/>
      <c r="F565" s="84"/>
      <c r="G565" s="84"/>
      <c r="H565" s="90" t="s">
        <v>10</v>
      </c>
      <c r="I565" s="92" t="s">
        <v>25</v>
      </c>
      <c r="J565" s="93"/>
      <c r="K565" s="92" t="s">
        <v>10</v>
      </c>
      <c r="L565" s="81"/>
      <c r="M565" s="102"/>
      <c r="N565" s="82"/>
    </row>
    <row r="566" spans="1:14" x14ac:dyDescent="0.25">
      <c r="A566" s="55"/>
      <c r="B566" s="83" t="s">
        <v>16</v>
      </c>
      <c r="C566" s="83"/>
      <c r="D566" s="134" t="s">
        <v>103</v>
      </c>
      <c r="E566" s="134"/>
      <c r="F566" s="84"/>
      <c r="G566" s="84"/>
      <c r="H566" s="91" t="s">
        <v>20</v>
      </c>
      <c r="I566" s="142">
        <v>3</v>
      </c>
      <c r="J566" s="142"/>
      <c r="K566" s="94" t="s">
        <v>26</v>
      </c>
      <c r="L566" s="95"/>
      <c r="M566" s="103"/>
      <c r="N566" s="82"/>
    </row>
    <row r="567" spans="1:14" x14ac:dyDescent="0.25">
      <c r="A567" s="55"/>
      <c r="B567" s="83" t="s">
        <v>17</v>
      </c>
      <c r="C567" s="83"/>
      <c r="D567" s="134" t="s">
        <v>104</v>
      </c>
      <c r="E567" s="134"/>
      <c r="F567" s="84"/>
      <c r="G567" s="84"/>
      <c r="H567" s="91" t="s">
        <v>21</v>
      </c>
      <c r="I567" s="142">
        <v>2</v>
      </c>
      <c r="J567" s="142"/>
      <c r="K567" s="94" t="s">
        <v>27</v>
      </c>
      <c r="L567" s="95"/>
      <c r="M567" s="103"/>
      <c r="N567" s="82"/>
    </row>
    <row r="568" spans="1:14" x14ac:dyDescent="0.25">
      <c r="A568" s="55"/>
      <c r="B568" s="83" t="s">
        <v>18</v>
      </c>
      <c r="C568" s="83"/>
      <c r="D568" s="134" t="s">
        <v>105</v>
      </c>
      <c r="E568" s="134"/>
      <c r="F568" s="84"/>
      <c r="G568" s="84"/>
      <c r="H568" s="91" t="s">
        <v>22</v>
      </c>
      <c r="I568" s="142">
        <v>1</v>
      </c>
      <c r="J568" s="142"/>
      <c r="K568" s="94" t="s">
        <v>28</v>
      </c>
      <c r="L568" s="95"/>
      <c r="M568" s="103"/>
      <c r="N568" s="82"/>
    </row>
    <row r="569" spans="1:14" x14ac:dyDescent="0.25">
      <c r="A569" s="55"/>
      <c r="B569" s="83" t="s">
        <v>19</v>
      </c>
      <c r="C569" s="83"/>
      <c r="D569" s="134" t="s">
        <v>106</v>
      </c>
      <c r="E569" s="134"/>
      <c r="F569" s="84"/>
      <c r="G569" s="84"/>
      <c r="H569" s="84" t="s">
        <v>23</v>
      </c>
      <c r="I569" s="85"/>
      <c r="J569" s="85"/>
      <c r="K569" s="85"/>
      <c r="L569" s="85"/>
      <c r="M569" s="104"/>
      <c r="N569" s="86"/>
    </row>
    <row r="572" spans="1:14" ht="15.75" x14ac:dyDescent="0.25">
      <c r="A572" s="57"/>
      <c r="B572" s="187" t="s">
        <v>0</v>
      </c>
      <c r="C572" s="187"/>
      <c r="D572" s="187"/>
      <c r="E572" s="187"/>
      <c r="F572" s="187"/>
      <c r="G572" s="187"/>
      <c r="H572" s="187"/>
      <c r="I572" s="187" t="s">
        <v>1</v>
      </c>
      <c r="J572" s="187"/>
      <c r="K572" s="187"/>
      <c r="L572" s="187"/>
      <c r="M572" s="187"/>
      <c r="N572" s="187"/>
    </row>
    <row r="573" spans="1:14" ht="21" x14ac:dyDescent="0.35">
      <c r="A573" s="188" t="s">
        <v>90</v>
      </c>
      <c r="B573" s="188"/>
      <c r="C573" s="188"/>
      <c r="D573" s="188"/>
      <c r="E573" s="188"/>
      <c r="F573" s="188"/>
      <c r="G573" s="188"/>
      <c r="H573" s="188"/>
      <c r="I573" s="188"/>
      <c r="J573" s="188"/>
      <c r="K573" s="188"/>
      <c r="L573" s="188"/>
      <c r="M573" s="188"/>
      <c r="N573" s="188"/>
    </row>
    <row r="574" spans="1:14" x14ac:dyDescent="0.25">
      <c r="A574" s="189" t="s">
        <v>91</v>
      </c>
      <c r="B574" s="189"/>
      <c r="C574" s="189"/>
      <c r="D574" s="189"/>
      <c r="E574" s="189"/>
      <c r="F574" s="190" t="s">
        <v>11</v>
      </c>
      <c r="G574" s="190"/>
      <c r="H574" s="190"/>
      <c r="I574" s="190"/>
      <c r="J574" s="1" t="s">
        <v>81</v>
      </c>
      <c r="K574" s="191" t="s">
        <v>2</v>
      </c>
      <c r="L574" s="192"/>
      <c r="M574" s="192"/>
      <c r="N574" s="193"/>
    </row>
    <row r="575" spans="1:14" x14ac:dyDescent="0.25">
      <c r="A575" s="154" t="s">
        <v>48</v>
      </c>
      <c r="B575" s="154"/>
      <c r="C575" s="154"/>
      <c r="D575" s="154"/>
      <c r="E575" s="154"/>
      <c r="F575" s="154"/>
      <c r="G575" s="154"/>
      <c r="H575" s="154"/>
      <c r="I575" s="154"/>
      <c r="J575" s="154"/>
      <c r="K575" s="154"/>
      <c r="L575" s="154"/>
      <c r="M575" s="154"/>
      <c r="N575" s="154"/>
    </row>
    <row r="576" spans="1:14" x14ac:dyDescent="0.25">
      <c r="A576" s="143" t="s">
        <v>92</v>
      </c>
      <c r="B576" s="143"/>
      <c r="C576" s="143"/>
      <c r="D576" s="143"/>
      <c r="E576" s="143"/>
      <c r="F576" s="143"/>
      <c r="G576" s="143"/>
      <c r="H576" s="143"/>
      <c r="I576" s="143"/>
      <c r="J576" s="143"/>
      <c r="K576" s="143"/>
      <c r="L576" s="143"/>
      <c r="M576" s="143"/>
      <c r="N576" s="143"/>
    </row>
    <row r="577" spans="1:14" x14ac:dyDescent="0.25">
      <c r="A577" s="158" t="s">
        <v>3</v>
      </c>
      <c r="B577" s="158"/>
      <c r="C577" s="158"/>
      <c r="D577" s="158"/>
      <c r="E577" s="154" t="s">
        <v>141</v>
      </c>
      <c r="F577" s="154"/>
      <c r="G577" s="154"/>
      <c r="H577" s="154"/>
      <c r="I577" s="174" t="s">
        <v>140</v>
      </c>
      <c r="J577" s="175"/>
      <c r="K577" s="175"/>
      <c r="L577" s="175"/>
      <c r="M577" s="175"/>
      <c r="N577" s="176"/>
    </row>
    <row r="578" spans="1:14" x14ac:dyDescent="0.25">
      <c r="A578" s="158" t="s">
        <v>4</v>
      </c>
      <c r="B578" s="158"/>
      <c r="C578" s="158"/>
      <c r="D578" s="158"/>
      <c r="E578" s="154" t="s">
        <v>107</v>
      </c>
      <c r="F578" s="154"/>
      <c r="G578" s="154"/>
      <c r="H578" s="154"/>
      <c r="I578" s="177"/>
      <c r="J578" s="178"/>
      <c r="K578" s="178"/>
      <c r="L578" s="178"/>
      <c r="M578" s="178"/>
      <c r="N578" s="179"/>
    </row>
    <row r="579" spans="1:14" x14ac:dyDescent="0.25">
      <c r="A579" s="158" t="s">
        <v>5</v>
      </c>
      <c r="B579" s="158"/>
      <c r="C579" s="158"/>
      <c r="D579" s="158"/>
      <c r="E579" s="186">
        <v>39398</v>
      </c>
      <c r="F579" s="186"/>
      <c r="G579" s="186"/>
      <c r="H579" s="186"/>
      <c r="I579" s="180"/>
      <c r="J579" s="181"/>
      <c r="K579" s="181"/>
      <c r="L579" s="181"/>
      <c r="M579" s="181"/>
      <c r="N579" s="182"/>
    </row>
    <row r="580" spans="1:14" x14ac:dyDescent="0.25">
      <c r="A580" s="158" t="s">
        <v>6</v>
      </c>
      <c r="B580" s="158"/>
      <c r="C580" s="158"/>
      <c r="D580" s="158"/>
      <c r="E580" s="169" t="s">
        <v>142</v>
      </c>
      <c r="F580" s="169"/>
      <c r="G580" s="169"/>
      <c r="H580" s="169"/>
      <c r="I580" s="183"/>
      <c r="J580" s="184"/>
      <c r="K580" s="184"/>
      <c r="L580" s="184"/>
      <c r="M580" s="184"/>
      <c r="N580" s="185"/>
    </row>
    <row r="581" spans="1:14" x14ac:dyDescent="0.25">
      <c r="A581" s="154" t="s">
        <v>7</v>
      </c>
      <c r="B581" s="154"/>
      <c r="C581" s="154"/>
      <c r="D581" s="154"/>
      <c r="E581" s="154"/>
      <c r="F581" s="154"/>
      <c r="G581" s="154"/>
      <c r="H581" s="154"/>
      <c r="I581" s="154"/>
      <c r="J581" s="154"/>
      <c r="K581" s="154"/>
      <c r="L581" s="154"/>
      <c r="M581" s="154"/>
      <c r="N581" s="154"/>
    </row>
    <row r="582" spans="1:14" x14ac:dyDescent="0.25">
      <c r="A582" s="172" t="s">
        <v>93</v>
      </c>
      <c r="B582" s="169" t="s">
        <v>94</v>
      </c>
      <c r="C582" s="169"/>
      <c r="D582" s="169" t="s">
        <v>95</v>
      </c>
      <c r="E582" s="169"/>
      <c r="F582" s="172" t="s">
        <v>33</v>
      </c>
      <c r="G582" s="172"/>
      <c r="H582" s="172"/>
      <c r="I582" s="173" t="s">
        <v>96</v>
      </c>
      <c r="J582" s="173"/>
      <c r="K582" s="173"/>
      <c r="L582" s="58"/>
      <c r="M582" s="96"/>
      <c r="N582" s="59" t="s">
        <v>10</v>
      </c>
    </row>
    <row r="583" spans="1:14" ht="33.75" x14ac:dyDescent="0.25">
      <c r="A583" s="172"/>
      <c r="B583" s="169"/>
      <c r="C583" s="169"/>
      <c r="D583" s="60" t="s">
        <v>31</v>
      </c>
      <c r="E583" s="60" t="s">
        <v>32</v>
      </c>
      <c r="F583" s="61" t="s">
        <v>31</v>
      </c>
      <c r="G583" s="61" t="s">
        <v>32</v>
      </c>
      <c r="H583" s="60" t="s">
        <v>97</v>
      </c>
      <c r="I583" s="61" t="s">
        <v>31</v>
      </c>
      <c r="J583" s="61" t="s">
        <v>32</v>
      </c>
      <c r="K583" s="60" t="s">
        <v>34</v>
      </c>
      <c r="L583" s="60" t="s">
        <v>96</v>
      </c>
      <c r="M583" s="97" t="s">
        <v>98</v>
      </c>
      <c r="N583" s="62" t="s">
        <v>12</v>
      </c>
    </row>
    <row r="584" spans="1:14" x14ac:dyDescent="0.25">
      <c r="A584" s="63"/>
      <c r="B584" s="64"/>
      <c r="C584" s="64"/>
      <c r="D584" s="60"/>
      <c r="E584" s="60"/>
      <c r="F584" s="61"/>
      <c r="G584" s="61"/>
      <c r="H584" s="60">
        <v>50</v>
      </c>
      <c r="I584" s="61"/>
      <c r="J584" s="61"/>
      <c r="K584" s="65">
        <v>100</v>
      </c>
      <c r="L584" s="66">
        <v>0.5</v>
      </c>
      <c r="M584" s="98">
        <v>1</v>
      </c>
      <c r="N584" s="62"/>
    </row>
    <row r="585" spans="1:14" ht="15.75" x14ac:dyDescent="0.25">
      <c r="A585" s="169">
        <v>301</v>
      </c>
      <c r="B585" s="165" t="s">
        <v>8</v>
      </c>
      <c r="C585" s="64" t="s">
        <v>40</v>
      </c>
      <c r="D585" s="67">
        <v>20</v>
      </c>
      <c r="E585" s="68">
        <v>9</v>
      </c>
      <c r="F585" s="67">
        <v>30</v>
      </c>
      <c r="G585" s="87">
        <v>13.31</v>
      </c>
      <c r="H585" s="67">
        <f>SUM(E585,G585)</f>
        <v>22.310000000000002</v>
      </c>
      <c r="I585" s="67">
        <v>80</v>
      </c>
      <c r="J585" s="69">
        <v>46</v>
      </c>
      <c r="K585" s="70">
        <f>SUM(J585,J586)</f>
        <v>63</v>
      </c>
      <c r="L585" s="70">
        <f>K585/2</f>
        <v>31.5</v>
      </c>
      <c r="M585" s="99">
        <f>(H585+L585)</f>
        <v>53.81</v>
      </c>
      <c r="N585" s="40" t="str">
        <f t="shared" ref="N585" si="235">IF(M585&gt;=91,"A1",IF(M585&gt;=81,"A2",IF(M585&gt;=71,"B1",IF(M585&gt;=61,"B2",IF(M585&gt;=51,"C1",IF(M585&gt;=41,"C2",IF(M585&gt;=33,"D","E")))))))</f>
        <v>C1</v>
      </c>
    </row>
    <row r="586" spans="1:14" x14ac:dyDescent="0.25">
      <c r="A586" s="169"/>
      <c r="B586" s="165"/>
      <c r="C586" s="64" t="s">
        <v>41</v>
      </c>
      <c r="D586" s="67"/>
      <c r="E586" s="67"/>
      <c r="F586" s="67"/>
      <c r="G586" s="88"/>
      <c r="H586" s="67"/>
      <c r="I586" s="67">
        <v>20</v>
      </c>
      <c r="J586" s="69">
        <v>17</v>
      </c>
      <c r="K586" s="70"/>
      <c r="L586" s="70"/>
      <c r="M586" s="99"/>
      <c r="N586" s="71"/>
    </row>
    <row r="587" spans="1:14" ht="15.75" x14ac:dyDescent="0.25">
      <c r="A587" s="163" t="s">
        <v>45</v>
      </c>
      <c r="B587" s="165" t="s">
        <v>42</v>
      </c>
      <c r="C587" s="64" t="s">
        <v>40</v>
      </c>
      <c r="D587" s="67">
        <v>20</v>
      </c>
      <c r="E587" s="72">
        <v>7</v>
      </c>
      <c r="F587" s="67">
        <v>30</v>
      </c>
      <c r="G587" s="87">
        <v>10.88</v>
      </c>
      <c r="H587" s="67">
        <f t="shared" ref="H587" si="236">SUM(E587,G587)</f>
        <v>17.880000000000003</v>
      </c>
      <c r="I587" s="67">
        <v>80</v>
      </c>
      <c r="J587" s="69">
        <v>20</v>
      </c>
      <c r="K587" s="70">
        <f t="shared" ref="K587" si="237">SUM(J587,J588)</f>
        <v>33</v>
      </c>
      <c r="L587" s="70">
        <f t="shared" ref="L587" si="238">K587/2</f>
        <v>16.5</v>
      </c>
      <c r="M587" s="99">
        <f t="shared" ref="M587" si="239">(H587+L587)</f>
        <v>34.380000000000003</v>
      </c>
      <c r="N587" s="40" t="str">
        <f t="shared" ref="N587" si="240">IF(M587&gt;=91,"A1",IF(M587&gt;=81,"A2",IF(M587&gt;=71,"B1",IF(M587&gt;=61,"B2",IF(M587&gt;=51,"C1",IF(M587&gt;=41,"C2",IF(M587&gt;=33,"D","E")))))))</f>
        <v>D</v>
      </c>
    </row>
    <row r="588" spans="1:14" x14ac:dyDescent="0.25">
      <c r="A588" s="163"/>
      <c r="B588" s="165"/>
      <c r="C588" s="64" t="s">
        <v>41</v>
      </c>
      <c r="D588" s="67"/>
      <c r="E588" s="67"/>
      <c r="F588" s="67"/>
      <c r="G588" s="88"/>
      <c r="H588" s="67"/>
      <c r="I588" s="67">
        <v>20</v>
      </c>
      <c r="J588" s="69">
        <v>13</v>
      </c>
      <c r="K588" s="70"/>
      <c r="L588" s="70"/>
      <c r="M588" s="99"/>
      <c r="N588" s="71"/>
    </row>
    <row r="589" spans="1:14" ht="15.75" customHeight="1" x14ac:dyDescent="0.25">
      <c r="A589" s="163" t="s">
        <v>46</v>
      </c>
      <c r="B589" s="170" t="s">
        <v>43</v>
      </c>
      <c r="C589" s="64" t="s">
        <v>40</v>
      </c>
      <c r="D589" s="67">
        <v>20</v>
      </c>
      <c r="E589" s="72">
        <v>6.5</v>
      </c>
      <c r="F589" s="67">
        <v>30</v>
      </c>
      <c r="G589" s="87">
        <v>2.4</v>
      </c>
      <c r="H589" s="67">
        <f t="shared" ref="H589" si="241">SUM(E589,G589)</f>
        <v>8.9</v>
      </c>
      <c r="I589" s="67">
        <v>80</v>
      </c>
      <c r="J589" s="69">
        <v>32.5</v>
      </c>
      <c r="K589" s="70">
        <v>45.5</v>
      </c>
      <c r="L589" s="70">
        <f t="shared" ref="L589" si="242">K589/2</f>
        <v>22.75</v>
      </c>
      <c r="M589" s="99">
        <f t="shared" ref="M589" si="243">(H589+L589)</f>
        <v>31.65</v>
      </c>
      <c r="N589" s="40" t="str">
        <f t="shared" ref="N589" si="244">IF(M589&gt;=91,"A1",IF(M589&gt;=81,"A2",IF(M589&gt;=71,"B1",IF(M589&gt;=61,"B2",IF(M589&gt;=51,"C1",IF(M589&gt;=41,"C2",IF(M589&gt;=33,"D","E")))))))</f>
        <v>E</v>
      </c>
    </row>
    <row r="590" spans="1:14" x14ac:dyDescent="0.25">
      <c r="A590" s="163"/>
      <c r="B590" s="171"/>
      <c r="C590" s="64" t="s">
        <v>41</v>
      </c>
      <c r="D590" s="67"/>
      <c r="E590" s="67"/>
      <c r="F590" s="67"/>
      <c r="G590" s="88"/>
      <c r="H590" s="67"/>
      <c r="I590" s="67">
        <v>20</v>
      </c>
      <c r="J590" s="69">
        <v>13</v>
      </c>
      <c r="K590" s="70"/>
      <c r="L590" s="70"/>
      <c r="M590" s="99"/>
      <c r="N590" s="71"/>
    </row>
    <row r="591" spans="1:14" ht="15.75" x14ac:dyDescent="0.25">
      <c r="A591" s="163" t="s">
        <v>79</v>
      </c>
      <c r="B591" s="164" t="s">
        <v>44</v>
      </c>
      <c r="C591" s="64" t="s">
        <v>40</v>
      </c>
      <c r="D591" s="67">
        <v>20</v>
      </c>
      <c r="E591" s="89">
        <v>9.5</v>
      </c>
      <c r="F591" s="67">
        <v>30</v>
      </c>
      <c r="G591" s="87">
        <v>3.6</v>
      </c>
      <c r="H591" s="67">
        <f t="shared" ref="H591" si="245">SUM(E591,G591)</f>
        <v>13.1</v>
      </c>
      <c r="I591" s="67">
        <v>80</v>
      </c>
      <c r="J591" s="69">
        <v>22.5</v>
      </c>
      <c r="K591" s="70">
        <f t="shared" ref="K591" si="246">SUM(J591,J592)</f>
        <v>35.5</v>
      </c>
      <c r="L591" s="70">
        <f t="shared" ref="L591" si="247">K591/2</f>
        <v>17.75</v>
      </c>
      <c r="M591" s="99">
        <f t="shared" ref="M591" si="248">(H591+L591)</f>
        <v>30.85</v>
      </c>
      <c r="N591" s="40" t="str">
        <f t="shared" ref="N591" si="249">IF(M591&gt;=91,"A1",IF(M591&gt;=81,"A2",IF(M591&gt;=71,"B1",IF(M591&gt;=61,"B2",IF(M591&gt;=51,"C1",IF(M591&gt;=41,"C2",IF(M591&gt;=33,"D","E")))))))</f>
        <v>E</v>
      </c>
    </row>
    <row r="592" spans="1:14" x14ac:dyDescent="0.25">
      <c r="A592" s="163"/>
      <c r="B592" s="164"/>
      <c r="C592" s="64" t="s">
        <v>41</v>
      </c>
      <c r="D592" s="67"/>
      <c r="E592" s="67"/>
      <c r="F592" s="67"/>
      <c r="G592" s="88"/>
      <c r="H592" s="67"/>
      <c r="I592" s="67">
        <v>20</v>
      </c>
      <c r="J592" s="69">
        <v>13</v>
      </c>
      <c r="K592" s="70"/>
      <c r="L592" s="70"/>
      <c r="M592" s="99"/>
      <c r="N592" s="71"/>
    </row>
    <row r="593" spans="1:14" ht="15.75" x14ac:dyDescent="0.25">
      <c r="A593" s="163" t="s">
        <v>36</v>
      </c>
      <c r="B593" s="165" t="s">
        <v>35</v>
      </c>
      <c r="C593" s="64" t="s">
        <v>40</v>
      </c>
      <c r="D593" s="67">
        <v>20</v>
      </c>
      <c r="E593" s="72">
        <v>7</v>
      </c>
      <c r="F593" s="67">
        <v>30</v>
      </c>
      <c r="G593" s="87">
        <v>3</v>
      </c>
      <c r="H593" s="67">
        <f t="shared" ref="H593" si="250">SUM(E593,G593)</f>
        <v>10</v>
      </c>
      <c r="I593" s="67">
        <v>70</v>
      </c>
      <c r="J593" s="69">
        <v>27.5</v>
      </c>
      <c r="K593" s="70">
        <f>SUM(J593,J594)</f>
        <v>55.5</v>
      </c>
      <c r="L593" s="70">
        <f t="shared" ref="L593" si="251">K593/2</f>
        <v>27.75</v>
      </c>
      <c r="M593" s="99">
        <f t="shared" ref="M593" si="252">(H593+L593)</f>
        <v>37.75</v>
      </c>
      <c r="N593" s="40" t="str">
        <f t="shared" ref="N593" si="253">IF(M593&gt;=91,"A1",IF(M593&gt;=81,"A2",IF(M593&gt;=71,"B1",IF(M593&gt;=61,"B2",IF(M593&gt;=51,"C1",IF(M593&gt;=41,"C2",IF(M593&gt;=33,"D","E")))))))</f>
        <v>D</v>
      </c>
    </row>
    <row r="594" spans="1:14" x14ac:dyDescent="0.25">
      <c r="A594" s="163"/>
      <c r="B594" s="165"/>
      <c r="C594" s="64" t="s">
        <v>41</v>
      </c>
      <c r="D594" s="67"/>
      <c r="E594" s="67"/>
      <c r="F594" s="67"/>
      <c r="G594" s="67"/>
      <c r="H594" s="67"/>
      <c r="I594" s="67">
        <v>30</v>
      </c>
      <c r="J594" s="69">
        <v>28</v>
      </c>
      <c r="K594" s="70"/>
      <c r="L594" s="70"/>
      <c r="M594" s="99"/>
      <c r="N594" s="71"/>
    </row>
    <row r="595" spans="1:14" x14ac:dyDescent="0.25">
      <c r="A595" s="73" t="s">
        <v>80</v>
      </c>
      <c r="B595" s="74" t="s">
        <v>99</v>
      </c>
      <c r="C595" s="64"/>
      <c r="D595" s="67">
        <v>20</v>
      </c>
      <c r="E595" s="67"/>
      <c r="F595" s="67"/>
      <c r="G595" s="67"/>
      <c r="H595" s="67"/>
      <c r="I595" s="67">
        <v>60</v>
      </c>
      <c r="J595" s="69"/>
      <c r="K595" s="70"/>
      <c r="L595" s="70"/>
      <c r="M595" s="99"/>
      <c r="N595" s="71"/>
    </row>
    <row r="596" spans="1:14" x14ac:dyDescent="0.25">
      <c r="A596" s="73"/>
      <c r="B596" s="74"/>
      <c r="C596" s="64"/>
      <c r="D596" s="67"/>
      <c r="E596" s="67"/>
      <c r="F596" s="67"/>
      <c r="G596" s="67"/>
      <c r="H596" s="67"/>
      <c r="I596" s="67"/>
      <c r="J596" s="69"/>
      <c r="K596" s="70"/>
      <c r="L596" s="70"/>
      <c r="M596" s="99"/>
      <c r="N596" s="71"/>
    </row>
    <row r="597" spans="1:14" x14ac:dyDescent="0.25">
      <c r="A597" s="143" t="s">
        <v>30</v>
      </c>
      <c r="B597" s="143"/>
      <c r="C597" s="57">
        <f>(M585+M587+M589+M591+M593)</f>
        <v>188.44</v>
      </c>
      <c r="D597" s="166" t="s">
        <v>108</v>
      </c>
      <c r="E597" s="167"/>
      <c r="F597" s="168"/>
      <c r="G597" s="160">
        <f>(C597/500)*100</f>
        <v>37.688000000000002</v>
      </c>
      <c r="H597" s="161"/>
      <c r="I597" s="67"/>
      <c r="J597" s="69"/>
      <c r="K597" s="2"/>
      <c r="L597" s="2"/>
      <c r="M597" s="100"/>
      <c r="N597" s="75"/>
    </row>
    <row r="598" spans="1:14" x14ac:dyDescent="0.25">
      <c r="A598" s="76"/>
      <c r="B598" s="76"/>
      <c r="C598" s="57"/>
      <c r="D598" s="77"/>
      <c r="E598" s="77"/>
      <c r="F598" s="77"/>
      <c r="G598" s="57"/>
      <c r="H598" s="57"/>
      <c r="I598" s="67"/>
      <c r="J598" s="69"/>
      <c r="K598" s="2"/>
      <c r="L598" s="2"/>
      <c r="M598" s="100"/>
      <c r="N598" s="75"/>
    </row>
    <row r="599" spans="1:14" x14ac:dyDescent="0.25">
      <c r="A599" s="76"/>
      <c r="B599" s="76"/>
      <c r="C599" s="57"/>
      <c r="D599" s="77"/>
      <c r="E599" s="77"/>
      <c r="F599" s="77"/>
      <c r="G599" s="57"/>
      <c r="H599" s="57"/>
      <c r="I599" s="67"/>
      <c r="J599" s="67"/>
      <c r="K599" s="78"/>
      <c r="L599" s="78"/>
      <c r="M599" s="101"/>
      <c r="N599" s="67"/>
    </row>
    <row r="600" spans="1:14" x14ac:dyDescent="0.25">
      <c r="A600" s="162" t="s">
        <v>37</v>
      </c>
      <c r="B600" s="162"/>
      <c r="C600" s="162"/>
      <c r="D600" s="162"/>
      <c r="E600" s="162"/>
      <c r="F600" s="162"/>
      <c r="G600" s="162"/>
      <c r="H600" s="162"/>
      <c r="I600" s="162"/>
      <c r="J600" s="162"/>
      <c r="K600" s="162"/>
      <c r="L600" s="162"/>
      <c r="M600" s="162"/>
      <c r="N600" s="162"/>
    </row>
    <row r="601" spans="1:14" x14ac:dyDescent="0.25">
      <c r="A601" s="154" t="s">
        <v>38</v>
      </c>
      <c r="B601" s="154"/>
      <c r="C601" s="154"/>
      <c r="D601" s="154"/>
      <c r="E601" s="154"/>
      <c r="F601" s="154"/>
      <c r="G601" s="154"/>
      <c r="H601" s="154"/>
      <c r="I601" s="154"/>
      <c r="J601" s="154"/>
      <c r="K601" s="154"/>
      <c r="L601" s="154"/>
      <c r="M601" s="154"/>
      <c r="N601" s="154"/>
    </row>
    <row r="602" spans="1:14" x14ac:dyDescent="0.25">
      <c r="A602" s="154" t="s">
        <v>9</v>
      </c>
      <c r="B602" s="154"/>
      <c r="C602" s="154"/>
      <c r="D602" s="154"/>
      <c r="E602" s="154"/>
      <c r="F602" s="154"/>
      <c r="G602" s="154" t="s">
        <v>10</v>
      </c>
      <c r="H602" s="154"/>
      <c r="I602" s="154"/>
      <c r="J602" s="154"/>
      <c r="K602" s="154"/>
      <c r="L602" s="154"/>
      <c r="M602" s="154"/>
      <c r="N602" s="154"/>
    </row>
    <row r="603" spans="1:14" x14ac:dyDescent="0.25">
      <c r="A603" s="143" t="s">
        <v>39</v>
      </c>
      <c r="B603" s="143"/>
      <c r="C603" s="143"/>
      <c r="D603" s="143"/>
      <c r="E603" s="143"/>
      <c r="F603" s="143"/>
      <c r="G603" s="159" t="s">
        <v>27</v>
      </c>
      <c r="H603" s="159"/>
      <c r="I603" s="159"/>
      <c r="J603" s="159"/>
      <c r="K603" s="159"/>
      <c r="L603" s="159"/>
      <c r="M603" s="159"/>
      <c r="N603" s="159"/>
    </row>
    <row r="604" spans="1:14" x14ac:dyDescent="0.25">
      <c r="A604" s="158" t="s">
        <v>13</v>
      </c>
      <c r="B604" s="158"/>
      <c r="C604" s="158"/>
      <c r="D604" s="158"/>
      <c r="E604" s="158"/>
      <c r="F604" s="158"/>
      <c r="G604" s="159" t="s">
        <v>27</v>
      </c>
      <c r="H604" s="159"/>
      <c r="I604" s="159"/>
      <c r="J604" s="159"/>
      <c r="K604" s="159"/>
      <c r="L604" s="159"/>
      <c r="M604" s="159"/>
      <c r="N604" s="159"/>
    </row>
    <row r="605" spans="1:14" x14ac:dyDescent="0.25">
      <c r="A605" s="158" t="s">
        <v>14</v>
      </c>
      <c r="B605" s="158"/>
      <c r="C605" s="158"/>
      <c r="D605" s="158"/>
      <c r="E605" s="158"/>
      <c r="F605" s="158"/>
      <c r="G605" s="159" t="s">
        <v>27</v>
      </c>
      <c r="H605" s="159"/>
      <c r="I605" s="159"/>
      <c r="J605" s="159"/>
      <c r="K605" s="159"/>
      <c r="L605" s="159"/>
      <c r="M605" s="159"/>
      <c r="N605" s="159"/>
    </row>
    <row r="606" spans="1:14" x14ac:dyDescent="0.25">
      <c r="A606" s="143" t="s">
        <v>100</v>
      </c>
      <c r="B606" s="143"/>
      <c r="C606" s="144" t="s">
        <v>154</v>
      </c>
      <c r="D606" s="144"/>
      <c r="E606" s="144"/>
      <c r="F606" s="144"/>
      <c r="G606" s="144"/>
      <c r="H606" s="144"/>
      <c r="I606" s="144"/>
      <c r="J606" s="144"/>
      <c r="K606" s="144"/>
      <c r="L606" s="144"/>
      <c r="M606" s="144"/>
      <c r="N606" s="144"/>
    </row>
    <row r="607" spans="1:14" x14ac:dyDescent="0.25">
      <c r="A607" s="145" t="s">
        <v>109</v>
      </c>
      <c r="B607" s="146"/>
      <c r="C607" s="146"/>
      <c r="D607" s="146"/>
      <c r="E607" s="147"/>
      <c r="F607" s="144"/>
      <c r="G607" s="144"/>
      <c r="H607" s="144"/>
      <c r="I607" s="154" t="s">
        <v>101</v>
      </c>
      <c r="J607" s="154"/>
      <c r="K607" s="154"/>
      <c r="L607" s="154"/>
      <c r="M607" s="154"/>
      <c r="N607" s="154"/>
    </row>
    <row r="608" spans="1:14" x14ac:dyDescent="0.25">
      <c r="A608" s="148"/>
      <c r="B608" s="149"/>
      <c r="C608" s="149"/>
      <c r="D608" s="149"/>
      <c r="E608" s="150"/>
      <c r="F608" s="144"/>
      <c r="G608" s="144"/>
      <c r="H608" s="144"/>
      <c r="I608" s="154"/>
      <c r="J608" s="154"/>
      <c r="K608" s="154"/>
      <c r="L608" s="154"/>
      <c r="M608" s="154"/>
      <c r="N608" s="154"/>
    </row>
    <row r="609" spans="1:14" x14ac:dyDescent="0.25">
      <c r="A609" s="148"/>
      <c r="B609" s="149"/>
      <c r="C609" s="149"/>
      <c r="D609" s="149"/>
      <c r="E609" s="150"/>
      <c r="F609" s="144"/>
      <c r="G609" s="144"/>
      <c r="H609" s="144"/>
      <c r="I609" s="154"/>
      <c r="J609" s="154"/>
      <c r="K609" s="154"/>
      <c r="L609" s="154"/>
      <c r="M609" s="154"/>
      <c r="N609" s="154"/>
    </row>
    <row r="610" spans="1:14" x14ac:dyDescent="0.25">
      <c r="A610" s="151"/>
      <c r="B610" s="152"/>
      <c r="C610" s="152"/>
      <c r="D610" s="152"/>
      <c r="E610" s="153"/>
      <c r="F610" s="144"/>
      <c r="G610" s="144"/>
      <c r="H610" s="144"/>
      <c r="I610" s="154"/>
      <c r="J610" s="154"/>
      <c r="K610" s="154"/>
      <c r="L610" s="154"/>
      <c r="M610" s="154"/>
      <c r="N610" s="154"/>
    </row>
    <row r="611" spans="1:14" x14ac:dyDescent="0.25">
      <c r="A611" s="155" t="s">
        <v>24</v>
      </c>
      <c r="B611" s="156"/>
      <c r="C611" s="156"/>
      <c r="D611" s="156"/>
      <c r="E611" s="156"/>
      <c r="F611" s="156"/>
      <c r="G611" s="156"/>
      <c r="H611" s="156"/>
      <c r="I611" s="156"/>
      <c r="J611" s="156"/>
      <c r="K611" s="156"/>
      <c r="L611" s="156"/>
      <c r="M611" s="156"/>
      <c r="N611" s="157"/>
    </row>
    <row r="612" spans="1:14" x14ac:dyDescent="0.25">
      <c r="A612" s="55"/>
      <c r="B612" s="79" t="s">
        <v>102</v>
      </c>
      <c r="C612" s="79"/>
      <c r="D612" s="141" t="s">
        <v>10</v>
      </c>
      <c r="E612" s="141"/>
      <c r="F612" s="84"/>
      <c r="G612" s="84"/>
      <c r="H612" s="90" t="s">
        <v>10</v>
      </c>
      <c r="I612" s="92" t="s">
        <v>25</v>
      </c>
      <c r="J612" s="93"/>
      <c r="K612" s="92" t="s">
        <v>10</v>
      </c>
      <c r="L612" s="81"/>
      <c r="M612" s="102"/>
      <c r="N612" s="82"/>
    </row>
    <row r="613" spans="1:14" x14ac:dyDescent="0.25">
      <c r="A613" s="55"/>
      <c r="B613" s="83" t="s">
        <v>16</v>
      </c>
      <c r="C613" s="83"/>
      <c r="D613" s="134" t="s">
        <v>103</v>
      </c>
      <c r="E613" s="134"/>
      <c r="F613" s="84"/>
      <c r="G613" s="84"/>
      <c r="H613" s="91" t="s">
        <v>20</v>
      </c>
      <c r="I613" s="142">
        <v>3</v>
      </c>
      <c r="J613" s="142"/>
      <c r="K613" s="94" t="s">
        <v>26</v>
      </c>
      <c r="L613" s="95"/>
      <c r="M613" s="103"/>
      <c r="N613" s="82"/>
    </row>
    <row r="614" spans="1:14" x14ac:dyDescent="0.25">
      <c r="A614" s="55"/>
      <c r="B614" s="83" t="s">
        <v>17</v>
      </c>
      <c r="C614" s="83"/>
      <c r="D614" s="134" t="s">
        <v>104</v>
      </c>
      <c r="E614" s="134"/>
      <c r="F614" s="84"/>
      <c r="G614" s="84"/>
      <c r="H614" s="91" t="s">
        <v>21</v>
      </c>
      <c r="I614" s="142">
        <v>2</v>
      </c>
      <c r="J614" s="142"/>
      <c r="K614" s="94" t="s">
        <v>27</v>
      </c>
      <c r="L614" s="95"/>
      <c r="M614" s="103"/>
      <c r="N614" s="82"/>
    </row>
    <row r="615" spans="1:14" x14ac:dyDescent="0.25">
      <c r="A615" s="55"/>
      <c r="B615" s="83" t="s">
        <v>18</v>
      </c>
      <c r="C615" s="83"/>
      <c r="D615" s="134" t="s">
        <v>105</v>
      </c>
      <c r="E615" s="134"/>
      <c r="F615" s="84"/>
      <c r="G615" s="84"/>
      <c r="H615" s="91" t="s">
        <v>22</v>
      </c>
      <c r="I615" s="142">
        <v>1</v>
      </c>
      <c r="J615" s="142"/>
      <c r="K615" s="94" t="s">
        <v>28</v>
      </c>
      <c r="L615" s="95"/>
      <c r="M615" s="103"/>
      <c r="N615" s="82"/>
    </row>
    <row r="616" spans="1:14" x14ac:dyDescent="0.25">
      <c r="A616" s="55"/>
      <c r="B616" s="83" t="s">
        <v>19</v>
      </c>
      <c r="C616" s="83"/>
      <c r="D616" s="134" t="s">
        <v>106</v>
      </c>
      <c r="E616" s="134"/>
      <c r="F616" s="84"/>
      <c r="G616" s="84"/>
      <c r="H616" s="84" t="s">
        <v>23</v>
      </c>
      <c r="I616" s="85"/>
      <c r="J616" s="85"/>
      <c r="K616" s="85"/>
      <c r="L616" s="85"/>
      <c r="M616" s="104"/>
      <c r="N616" s="86"/>
    </row>
    <row r="619" spans="1:14" ht="15.75" x14ac:dyDescent="0.25">
      <c r="A619" s="57"/>
      <c r="B619" s="187" t="s">
        <v>0</v>
      </c>
      <c r="C619" s="187"/>
      <c r="D619" s="187"/>
      <c r="E619" s="187"/>
      <c r="F619" s="187"/>
      <c r="G619" s="187"/>
      <c r="H619" s="187"/>
      <c r="I619" s="187" t="s">
        <v>1</v>
      </c>
      <c r="J619" s="187"/>
      <c r="K619" s="187"/>
      <c r="L619" s="187"/>
      <c r="M619" s="187"/>
      <c r="N619" s="187"/>
    </row>
    <row r="620" spans="1:14" ht="21" x14ac:dyDescent="0.35">
      <c r="A620" s="188" t="s">
        <v>90</v>
      </c>
      <c r="B620" s="188"/>
      <c r="C620" s="188"/>
      <c r="D620" s="188"/>
      <c r="E620" s="188"/>
      <c r="F620" s="188"/>
      <c r="G620" s="188"/>
      <c r="H620" s="188"/>
      <c r="I620" s="188"/>
      <c r="J620" s="188"/>
      <c r="K620" s="188"/>
      <c r="L620" s="188"/>
      <c r="M620" s="188"/>
      <c r="N620" s="188"/>
    </row>
    <row r="621" spans="1:14" x14ac:dyDescent="0.25">
      <c r="A621" s="189" t="s">
        <v>91</v>
      </c>
      <c r="B621" s="189"/>
      <c r="C621" s="189"/>
      <c r="D621" s="189"/>
      <c r="E621" s="189"/>
      <c r="F621" s="190" t="s">
        <v>11</v>
      </c>
      <c r="G621" s="190"/>
      <c r="H621" s="190"/>
      <c r="I621" s="190"/>
      <c r="J621" s="1" t="s">
        <v>81</v>
      </c>
      <c r="K621" s="191" t="s">
        <v>2</v>
      </c>
      <c r="L621" s="192"/>
      <c r="M621" s="192"/>
      <c r="N621" s="193"/>
    </row>
    <row r="622" spans="1:14" x14ac:dyDescent="0.25">
      <c r="A622" s="154" t="s">
        <v>48</v>
      </c>
      <c r="B622" s="154"/>
      <c r="C622" s="154"/>
      <c r="D622" s="154"/>
      <c r="E622" s="154"/>
      <c r="F622" s="154"/>
      <c r="G622" s="154"/>
      <c r="H622" s="154"/>
      <c r="I622" s="154"/>
      <c r="J622" s="154"/>
      <c r="K622" s="154"/>
      <c r="L622" s="154"/>
      <c r="M622" s="154"/>
      <c r="N622" s="154"/>
    </row>
    <row r="623" spans="1:14" x14ac:dyDescent="0.25">
      <c r="A623" s="143" t="s">
        <v>92</v>
      </c>
      <c r="B623" s="143"/>
      <c r="C623" s="143"/>
      <c r="D623" s="143"/>
      <c r="E623" s="143"/>
      <c r="F623" s="143"/>
      <c r="G623" s="143"/>
      <c r="H623" s="143"/>
      <c r="I623" s="143"/>
      <c r="J623" s="143"/>
      <c r="K623" s="143"/>
      <c r="L623" s="143"/>
      <c r="M623" s="143"/>
      <c r="N623" s="143"/>
    </row>
    <row r="624" spans="1:14" x14ac:dyDescent="0.25">
      <c r="A624" s="158" t="s">
        <v>3</v>
      </c>
      <c r="B624" s="158"/>
      <c r="C624" s="158"/>
      <c r="D624" s="158"/>
      <c r="E624" s="154" t="s">
        <v>73</v>
      </c>
      <c r="F624" s="154"/>
      <c r="G624" s="154"/>
      <c r="H624" s="154"/>
      <c r="I624" s="174" t="s">
        <v>143</v>
      </c>
      <c r="J624" s="175"/>
      <c r="K624" s="175"/>
      <c r="L624" s="175"/>
      <c r="M624" s="175"/>
      <c r="N624" s="176"/>
    </row>
    <row r="625" spans="1:14" x14ac:dyDescent="0.25">
      <c r="A625" s="158" t="s">
        <v>4</v>
      </c>
      <c r="B625" s="158"/>
      <c r="C625" s="158"/>
      <c r="D625" s="158"/>
      <c r="E625" s="154" t="s">
        <v>107</v>
      </c>
      <c r="F625" s="154"/>
      <c r="G625" s="154"/>
      <c r="H625" s="154"/>
      <c r="I625" s="177"/>
      <c r="J625" s="178"/>
      <c r="K625" s="178"/>
      <c r="L625" s="178"/>
      <c r="M625" s="178"/>
      <c r="N625" s="179"/>
    </row>
    <row r="626" spans="1:14" x14ac:dyDescent="0.25">
      <c r="A626" s="158" t="s">
        <v>5</v>
      </c>
      <c r="B626" s="158"/>
      <c r="C626" s="158"/>
      <c r="D626" s="158"/>
      <c r="E626" s="186" t="s">
        <v>170</v>
      </c>
      <c r="F626" s="186"/>
      <c r="G626" s="186"/>
      <c r="H626" s="186"/>
      <c r="I626" s="180"/>
      <c r="J626" s="181"/>
      <c r="K626" s="181"/>
      <c r="L626" s="181"/>
      <c r="M626" s="181"/>
      <c r="N626" s="182"/>
    </row>
    <row r="627" spans="1:14" x14ac:dyDescent="0.25">
      <c r="A627" s="158" t="s">
        <v>6</v>
      </c>
      <c r="B627" s="158"/>
      <c r="C627" s="158"/>
      <c r="D627" s="158"/>
      <c r="E627" s="169" t="s">
        <v>144</v>
      </c>
      <c r="F627" s="169"/>
      <c r="G627" s="169"/>
      <c r="H627" s="169"/>
      <c r="I627" s="183"/>
      <c r="J627" s="184"/>
      <c r="K627" s="184"/>
      <c r="L627" s="184"/>
      <c r="M627" s="184"/>
      <c r="N627" s="185"/>
    </row>
    <row r="628" spans="1:14" x14ac:dyDescent="0.25">
      <c r="A628" s="154" t="s">
        <v>7</v>
      </c>
      <c r="B628" s="154"/>
      <c r="C628" s="154"/>
      <c r="D628" s="154"/>
      <c r="E628" s="154"/>
      <c r="F628" s="154"/>
      <c r="G628" s="154"/>
      <c r="H628" s="154"/>
      <c r="I628" s="154"/>
      <c r="J628" s="154"/>
      <c r="K628" s="154"/>
      <c r="L628" s="154"/>
      <c r="M628" s="154"/>
      <c r="N628" s="154"/>
    </row>
    <row r="629" spans="1:14" x14ac:dyDescent="0.25">
      <c r="A629" s="172" t="s">
        <v>93</v>
      </c>
      <c r="B629" s="169" t="s">
        <v>94</v>
      </c>
      <c r="C629" s="169"/>
      <c r="D629" s="169" t="s">
        <v>95</v>
      </c>
      <c r="E629" s="169"/>
      <c r="F629" s="172" t="s">
        <v>33</v>
      </c>
      <c r="G629" s="172"/>
      <c r="H629" s="172"/>
      <c r="I629" s="173" t="s">
        <v>96</v>
      </c>
      <c r="J629" s="173"/>
      <c r="K629" s="173"/>
      <c r="L629" s="58"/>
      <c r="M629" s="96"/>
      <c r="N629" s="59" t="s">
        <v>10</v>
      </c>
    </row>
    <row r="630" spans="1:14" ht="33.75" x14ac:dyDescent="0.25">
      <c r="A630" s="172"/>
      <c r="B630" s="169"/>
      <c r="C630" s="169"/>
      <c r="D630" s="60" t="s">
        <v>31</v>
      </c>
      <c r="E630" s="60" t="s">
        <v>32</v>
      </c>
      <c r="F630" s="61" t="s">
        <v>31</v>
      </c>
      <c r="G630" s="61" t="s">
        <v>32</v>
      </c>
      <c r="H630" s="60" t="s">
        <v>97</v>
      </c>
      <c r="I630" s="61" t="s">
        <v>31</v>
      </c>
      <c r="J630" s="61" t="s">
        <v>32</v>
      </c>
      <c r="K630" s="60" t="s">
        <v>34</v>
      </c>
      <c r="L630" s="60" t="s">
        <v>96</v>
      </c>
      <c r="M630" s="97" t="s">
        <v>98</v>
      </c>
      <c r="N630" s="62" t="s">
        <v>12</v>
      </c>
    </row>
    <row r="631" spans="1:14" x14ac:dyDescent="0.25">
      <c r="A631" s="63"/>
      <c r="B631" s="64"/>
      <c r="C631" s="64"/>
      <c r="D631" s="60"/>
      <c r="E631" s="60"/>
      <c r="F631" s="61"/>
      <c r="G631" s="61"/>
      <c r="H631" s="60">
        <v>50</v>
      </c>
      <c r="I631" s="61"/>
      <c r="J631" s="61"/>
      <c r="K631" s="65">
        <v>100</v>
      </c>
      <c r="L631" s="66">
        <v>0.5</v>
      </c>
      <c r="M631" s="98">
        <v>1</v>
      </c>
      <c r="N631" s="62"/>
    </row>
    <row r="632" spans="1:14" ht="15.75" x14ac:dyDescent="0.25">
      <c r="A632" s="169">
        <v>301</v>
      </c>
      <c r="B632" s="165" t="s">
        <v>8</v>
      </c>
      <c r="C632" s="64" t="s">
        <v>40</v>
      </c>
      <c r="D632" s="67">
        <v>20</v>
      </c>
      <c r="E632" s="68">
        <v>9</v>
      </c>
      <c r="F632" s="67">
        <v>30</v>
      </c>
      <c r="G632" s="87">
        <v>18.38</v>
      </c>
      <c r="H632" s="67">
        <f>SUM(E632,G632)</f>
        <v>27.38</v>
      </c>
      <c r="I632" s="67">
        <v>80</v>
      </c>
      <c r="J632" s="69">
        <v>50.5</v>
      </c>
      <c r="K632" s="70">
        <f t="shared" ref="K632:K634" si="254">SUM(J632,J633)</f>
        <v>66.5</v>
      </c>
      <c r="L632" s="70">
        <f>K632/2</f>
        <v>33.25</v>
      </c>
      <c r="M632" s="99">
        <f>(H632+L632)</f>
        <v>60.629999999999995</v>
      </c>
      <c r="N632" s="40" t="str">
        <f t="shared" ref="N632" si="255">IF(M632&gt;=91,"A1",IF(M632&gt;=81,"A2",IF(M632&gt;=71,"B1",IF(M632&gt;=61,"B2",IF(M632&gt;=51,"C1",IF(M632&gt;=41,"C2",IF(M632&gt;=33,"D","E")))))))</f>
        <v>C1</v>
      </c>
    </row>
    <row r="633" spans="1:14" x14ac:dyDescent="0.25">
      <c r="A633" s="169"/>
      <c r="B633" s="165"/>
      <c r="C633" s="64" t="s">
        <v>41</v>
      </c>
      <c r="D633" s="67"/>
      <c r="E633" s="67"/>
      <c r="F633" s="67"/>
      <c r="G633" s="88"/>
      <c r="H633" s="67"/>
      <c r="I633" s="67">
        <v>20</v>
      </c>
      <c r="J633" s="69">
        <v>16</v>
      </c>
      <c r="K633" s="70"/>
      <c r="L633" s="70"/>
      <c r="M633" s="99"/>
      <c r="N633" s="71"/>
    </row>
    <row r="634" spans="1:14" ht="15.75" x14ac:dyDescent="0.25">
      <c r="A634" s="163" t="s">
        <v>45</v>
      </c>
      <c r="B634" s="165" t="s">
        <v>42</v>
      </c>
      <c r="C634" s="64" t="s">
        <v>40</v>
      </c>
      <c r="D634" s="67">
        <v>20</v>
      </c>
      <c r="E634" s="72">
        <v>15.5</v>
      </c>
      <c r="F634" s="67">
        <v>30</v>
      </c>
      <c r="G634" s="87">
        <v>19.309999999999999</v>
      </c>
      <c r="H634" s="67">
        <f t="shared" ref="H634" si="256">SUM(E634,G634)</f>
        <v>34.81</v>
      </c>
      <c r="I634" s="67">
        <v>80</v>
      </c>
      <c r="J634" s="69">
        <v>40</v>
      </c>
      <c r="K634" s="70">
        <f t="shared" si="254"/>
        <v>56</v>
      </c>
      <c r="L634" s="70">
        <f t="shared" ref="L634" si="257">K634/2</f>
        <v>28</v>
      </c>
      <c r="M634" s="99">
        <f t="shared" ref="M634" si="258">(H634+L634)</f>
        <v>62.81</v>
      </c>
      <c r="N634" s="40" t="str">
        <f t="shared" ref="N634" si="259">IF(M634&gt;=91,"A1",IF(M634&gt;=81,"A2",IF(M634&gt;=71,"B1",IF(M634&gt;=61,"B2",IF(M634&gt;=51,"C1",IF(M634&gt;=41,"C2",IF(M634&gt;=33,"D","E")))))))</f>
        <v>B2</v>
      </c>
    </row>
    <row r="635" spans="1:14" x14ac:dyDescent="0.25">
      <c r="A635" s="163"/>
      <c r="B635" s="165"/>
      <c r="C635" s="64" t="s">
        <v>41</v>
      </c>
      <c r="D635" s="67"/>
      <c r="E635" s="67"/>
      <c r="F635" s="67"/>
      <c r="G635" s="88"/>
      <c r="H635" s="67"/>
      <c r="I635" s="67">
        <v>20</v>
      </c>
      <c r="J635" s="69">
        <v>16</v>
      </c>
      <c r="K635" s="70"/>
      <c r="L635" s="70"/>
      <c r="M635" s="99"/>
      <c r="N635" s="71"/>
    </row>
    <row r="636" spans="1:14" ht="15.75" customHeight="1" x14ac:dyDescent="0.25">
      <c r="A636" s="163" t="s">
        <v>46</v>
      </c>
      <c r="B636" s="170" t="s">
        <v>43</v>
      </c>
      <c r="C636" s="64" t="s">
        <v>40</v>
      </c>
      <c r="D636" s="67">
        <v>20</v>
      </c>
      <c r="E636" s="72">
        <v>14.5</v>
      </c>
      <c r="F636" s="67">
        <v>30</v>
      </c>
      <c r="G636" s="87">
        <v>5.4</v>
      </c>
      <c r="H636" s="67">
        <f t="shared" ref="H636" si="260">SUM(E636,G636)</f>
        <v>19.899999999999999</v>
      </c>
      <c r="I636" s="67">
        <v>80</v>
      </c>
      <c r="J636" s="69">
        <v>42</v>
      </c>
      <c r="K636" s="70">
        <f t="shared" ref="K636" si="261">SUM(J636,J637)</f>
        <v>58</v>
      </c>
      <c r="L636" s="70">
        <f t="shared" ref="L636" si="262">K636/2</f>
        <v>29</v>
      </c>
      <c r="M636" s="99">
        <f t="shared" ref="M636" si="263">(H636+L636)</f>
        <v>48.9</v>
      </c>
      <c r="N636" s="40" t="str">
        <f t="shared" ref="N636" si="264">IF(M636&gt;=91,"A1",IF(M636&gt;=81,"A2",IF(M636&gt;=71,"B1",IF(M636&gt;=61,"B2",IF(M636&gt;=51,"C1",IF(M636&gt;=41,"C2",IF(M636&gt;=33,"D","E")))))))</f>
        <v>C2</v>
      </c>
    </row>
    <row r="637" spans="1:14" x14ac:dyDescent="0.25">
      <c r="A637" s="163"/>
      <c r="B637" s="171"/>
      <c r="C637" s="64" t="s">
        <v>41</v>
      </c>
      <c r="D637" s="67"/>
      <c r="E637" s="67"/>
      <c r="F637" s="67"/>
      <c r="G637" s="88"/>
      <c r="H637" s="67"/>
      <c r="I637" s="67">
        <v>20</v>
      </c>
      <c r="J637" s="69">
        <v>16</v>
      </c>
      <c r="K637" s="70"/>
      <c r="L637" s="70"/>
      <c r="M637" s="99"/>
      <c r="N637" s="71"/>
    </row>
    <row r="638" spans="1:14" ht="15.75" x14ac:dyDescent="0.25">
      <c r="A638" s="163" t="s">
        <v>79</v>
      </c>
      <c r="B638" s="164" t="s">
        <v>44</v>
      </c>
      <c r="C638" s="64" t="s">
        <v>40</v>
      </c>
      <c r="D638" s="67">
        <v>20</v>
      </c>
      <c r="E638" s="89">
        <v>17</v>
      </c>
      <c r="F638" s="67">
        <v>30</v>
      </c>
      <c r="G638" s="87">
        <v>6.4</v>
      </c>
      <c r="H638" s="67">
        <f t="shared" ref="H638" si="265">SUM(E638,G638)</f>
        <v>23.4</v>
      </c>
      <c r="I638" s="67">
        <v>80</v>
      </c>
      <c r="J638" s="69">
        <v>43.5</v>
      </c>
      <c r="K638" s="70">
        <f t="shared" ref="K638" si="266">SUM(J638,J639)</f>
        <v>58.5</v>
      </c>
      <c r="L638" s="70">
        <f t="shared" ref="L638" si="267">K638/2</f>
        <v>29.25</v>
      </c>
      <c r="M638" s="99">
        <f t="shared" ref="M638" si="268">(H638+L638)</f>
        <v>52.65</v>
      </c>
      <c r="N638" s="40" t="str">
        <f t="shared" ref="N638" si="269">IF(M638&gt;=91,"A1",IF(M638&gt;=81,"A2",IF(M638&gt;=71,"B1",IF(M638&gt;=61,"B2",IF(M638&gt;=51,"C1",IF(M638&gt;=41,"C2",IF(M638&gt;=33,"D","E")))))))</f>
        <v>C1</v>
      </c>
    </row>
    <row r="639" spans="1:14" x14ac:dyDescent="0.25">
      <c r="A639" s="163"/>
      <c r="B639" s="164"/>
      <c r="C639" s="64" t="s">
        <v>41</v>
      </c>
      <c r="D639" s="67"/>
      <c r="E639" s="67"/>
      <c r="F639" s="67"/>
      <c r="G639" s="88"/>
      <c r="H639" s="67"/>
      <c r="I639" s="67">
        <v>20</v>
      </c>
      <c r="J639" s="69">
        <v>15</v>
      </c>
      <c r="K639" s="70"/>
      <c r="L639" s="70"/>
      <c r="M639" s="99"/>
      <c r="N639" s="71"/>
    </row>
    <row r="640" spans="1:14" ht="15.75" x14ac:dyDescent="0.25">
      <c r="A640" s="163" t="s">
        <v>36</v>
      </c>
      <c r="B640" s="165" t="s">
        <v>35</v>
      </c>
      <c r="C640" s="64" t="s">
        <v>40</v>
      </c>
      <c r="D640" s="67">
        <v>20</v>
      </c>
      <c r="E640" s="72">
        <v>11</v>
      </c>
      <c r="F640" s="67">
        <v>30</v>
      </c>
      <c r="G640" s="87">
        <v>4.7</v>
      </c>
      <c r="H640" s="67">
        <f t="shared" ref="H640" si="270">SUM(E640,G640)</f>
        <v>15.7</v>
      </c>
      <c r="I640" s="67">
        <v>70</v>
      </c>
      <c r="J640" s="69">
        <v>34.5</v>
      </c>
      <c r="K640" s="70">
        <f>SUM(J640,J641)</f>
        <v>64.5</v>
      </c>
      <c r="L640" s="70">
        <f t="shared" ref="L640" si="271">K640/2</f>
        <v>32.25</v>
      </c>
      <c r="M640" s="99">
        <f t="shared" ref="M640" si="272">(H640+L640)</f>
        <v>47.95</v>
      </c>
      <c r="N640" s="40" t="str">
        <f t="shared" ref="N640" si="273">IF(M640&gt;=91,"A1",IF(M640&gt;=81,"A2",IF(M640&gt;=71,"B1",IF(M640&gt;=61,"B2",IF(M640&gt;=51,"C1",IF(M640&gt;=41,"C2",IF(M640&gt;=33,"D","E")))))))</f>
        <v>C2</v>
      </c>
    </row>
    <row r="641" spans="1:14" x14ac:dyDescent="0.25">
      <c r="A641" s="163"/>
      <c r="B641" s="165"/>
      <c r="C641" s="64" t="s">
        <v>41</v>
      </c>
      <c r="D641" s="67"/>
      <c r="E641" s="67"/>
      <c r="F641" s="67"/>
      <c r="G641" s="67"/>
      <c r="H641" s="67"/>
      <c r="I641" s="67">
        <v>30</v>
      </c>
      <c r="J641" s="69">
        <v>30</v>
      </c>
      <c r="K641" s="70"/>
      <c r="L641" s="70"/>
      <c r="M641" s="99"/>
      <c r="N641" s="71"/>
    </row>
    <row r="642" spans="1:14" x14ac:dyDescent="0.25">
      <c r="A642" s="73" t="s">
        <v>80</v>
      </c>
      <c r="B642" s="74" t="s">
        <v>99</v>
      </c>
      <c r="C642" s="64"/>
      <c r="D642" s="67">
        <v>40</v>
      </c>
      <c r="E642" s="67">
        <v>34</v>
      </c>
      <c r="F642" s="67"/>
      <c r="G642" s="67"/>
      <c r="H642" s="67"/>
      <c r="I642" s="67">
        <v>60</v>
      </c>
      <c r="J642" s="69">
        <v>50</v>
      </c>
      <c r="K642" s="70"/>
      <c r="L642" s="70"/>
      <c r="M642" s="99"/>
      <c r="N642" s="71"/>
    </row>
    <row r="643" spans="1:14" x14ac:dyDescent="0.25">
      <c r="A643" s="73"/>
      <c r="B643" s="74"/>
      <c r="C643" s="64"/>
      <c r="D643" s="67"/>
      <c r="E643" s="67"/>
      <c r="F643" s="67"/>
      <c r="G643" s="67"/>
      <c r="H643" s="67"/>
      <c r="I643" s="67"/>
      <c r="J643" s="69"/>
      <c r="K643" s="70"/>
      <c r="L643" s="70"/>
      <c r="M643" s="99"/>
      <c r="N643" s="71"/>
    </row>
    <row r="644" spans="1:14" x14ac:dyDescent="0.25">
      <c r="A644" s="143" t="s">
        <v>30</v>
      </c>
      <c r="B644" s="143"/>
      <c r="C644" s="57">
        <f>(M632+M634+M636+M638+M640)</f>
        <v>272.94</v>
      </c>
      <c r="D644" s="166" t="s">
        <v>108</v>
      </c>
      <c r="E644" s="167"/>
      <c r="F644" s="168"/>
      <c r="G644" s="160">
        <f>(C644/500)*100</f>
        <v>54.588000000000001</v>
      </c>
      <c r="H644" s="161"/>
      <c r="I644" s="67"/>
      <c r="J644" s="69"/>
      <c r="K644" s="2"/>
      <c r="L644" s="2"/>
      <c r="M644" s="100"/>
      <c r="N644" s="75"/>
    </row>
    <row r="645" spans="1:14" x14ac:dyDescent="0.25">
      <c r="A645" s="76"/>
      <c r="B645" s="76"/>
      <c r="C645" s="57"/>
      <c r="D645" s="77"/>
      <c r="E645" s="77"/>
      <c r="F645" s="77"/>
      <c r="G645" s="57"/>
      <c r="H645" s="57"/>
      <c r="I645" s="67"/>
      <c r="J645" s="69"/>
      <c r="K645" s="2"/>
      <c r="L645" s="2"/>
      <c r="M645" s="100"/>
      <c r="N645" s="75"/>
    </row>
    <row r="646" spans="1:14" x14ac:dyDescent="0.25">
      <c r="A646" s="76"/>
      <c r="B646" s="76"/>
      <c r="C646" s="57"/>
      <c r="D646" s="77"/>
      <c r="E646" s="77"/>
      <c r="F646" s="77"/>
      <c r="G646" s="57"/>
      <c r="H646" s="57"/>
      <c r="I646" s="67"/>
      <c r="J646" s="67"/>
      <c r="K646" s="78"/>
      <c r="L646" s="78"/>
      <c r="M646" s="101"/>
      <c r="N646" s="67"/>
    </row>
    <row r="647" spans="1:14" x14ac:dyDescent="0.25">
      <c r="A647" s="162" t="s">
        <v>37</v>
      </c>
      <c r="B647" s="162"/>
      <c r="C647" s="162"/>
      <c r="D647" s="162"/>
      <c r="E647" s="162"/>
      <c r="F647" s="162"/>
      <c r="G647" s="162"/>
      <c r="H647" s="162"/>
      <c r="I647" s="162"/>
      <c r="J647" s="162"/>
      <c r="K647" s="162"/>
      <c r="L647" s="162"/>
      <c r="M647" s="162"/>
      <c r="N647" s="162"/>
    </row>
    <row r="648" spans="1:14" x14ac:dyDescent="0.25">
      <c r="A648" s="154" t="s">
        <v>38</v>
      </c>
      <c r="B648" s="154"/>
      <c r="C648" s="154"/>
      <c r="D648" s="154"/>
      <c r="E648" s="154"/>
      <c r="F648" s="154"/>
      <c r="G648" s="154"/>
      <c r="H648" s="154"/>
      <c r="I648" s="154"/>
      <c r="J648" s="154"/>
      <c r="K648" s="154"/>
      <c r="L648" s="154"/>
      <c r="M648" s="154"/>
      <c r="N648" s="154"/>
    </row>
    <row r="649" spans="1:14" x14ac:dyDescent="0.25">
      <c r="A649" s="154" t="s">
        <v>9</v>
      </c>
      <c r="B649" s="154"/>
      <c r="C649" s="154"/>
      <c r="D649" s="154"/>
      <c r="E649" s="154"/>
      <c r="F649" s="154"/>
      <c r="G649" s="154" t="s">
        <v>10</v>
      </c>
      <c r="H649" s="154"/>
      <c r="I649" s="154"/>
      <c r="J649" s="154"/>
      <c r="K649" s="154"/>
      <c r="L649" s="154"/>
      <c r="M649" s="154"/>
      <c r="N649" s="154"/>
    </row>
    <row r="650" spans="1:14" x14ac:dyDescent="0.25">
      <c r="A650" s="143" t="s">
        <v>39</v>
      </c>
      <c r="B650" s="143"/>
      <c r="C650" s="143"/>
      <c r="D650" s="143"/>
      <c r="E650" s="143"/>
      <c r="F650" s="143"/>
      <c r="G650" s="159" t="s">
        <v>26</v>
      </c>
      <c r="H650" s="159"/>
      <c r="I650" s="159"/>
      <c r="J650" s="159"/>
      <c r="K650" s="159"/>
      <c r="L650" s="159"/>
      <c r="M650" s="159"/>
      <c r="N650" s="159"/>
    </row>
    <row r="651" spans="1:14" x14ac:dyDescent="0.25">
      <c r="A651" s="158" t="s">
        <v>13</v>
      </c>
      <c r="B651" s="158"/>
      <c r="C651" s="158"/>
      <c r="D651" s="158"/>
      <c r="E651" s="158"/>
      <c r="F651" s="158"/>
      <c r="G651" s="159" t="s">
        <v>26</v>
      </c>
      <c r="H651" s="159"/>
      <c r="I651" s="159"/>
      <c r="J651" s="159"/>
      <c r="K651" s="159"/>
      <c r="L651" s="159"/>
      <c r="M651" s="159"/>
      <c r="N651" s="159"/>
    </row>
    <row r="652" spans="1:14" x14ac:dyDescent="0.25">
      <c r="A652" s="158" t="s">
        <v>14</v>
      </c>
      <c r="B652" s="158"/>
      <c r="C652" s="158"/>
      <c r="D652" s="158"/>
      <c r="E652" s="158"/>
      <c r="F652" s="158"/>
      <c r="G652" s="159" t="s">
        <v>26</v>
      </c>
      <c r="H652" s="159"/>
      <c r="I652" s="159"/>
      <c r="J652" s="159"/>
      <c r="K652" s="159"/>
      <c r="L652" s="159"/>
      <c r="M652" s="159"/>
      <c r="N652" s="159"/>
    </row>
    <row r="653" spans="1:14" x14ac:dyDescent="0.25">
      <c r="A653" s="143" t="s">
        <v>100</v>
      </c>
      <c r="B653" s="143"/>
      <c r="C653" s="144" t="s">
        <v>128</v>
      </c>
      <c r="D653" s="144"/>
      <c r="E653" s="144"/>
      <c r="F653" s="144"/>
      <c r="G653" s="144"/>
      <c r="H653" s="144"/>
      <c r="I653" s="144"/>
      <c r="J653" s="144"/>
      <c r="K653" s="144"/>
      <c r="L653" s="144"/>
      <c r="M653" s="144"/>
      <c r="N653" s="144"/>
    </row>
    <row r="654" spans="1:14" x14ac:dyDescent="0.25">
      <c r="A654" s="143" t="s">
        <v>15</v>
      </c>
      <c r="B654" s="143"/>
      <c r="C654" s="144" t="s">
        <v>129</v>
      </c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  <c r="N654" s="144"/>
    </row>
    <row r="655" spans="1:14" x14ac:dyDescent="0.25">
      <c r="A655" s="145" t="s">
        <v>109</v>
      </c>
      <c r="B655" s="146"/>
      <c r="C655" s="146"/>
      <c r="D655" s="146"/>
      <c r="E655" s="147"/>
      <c r="F655" s="144"/>
      <c r="G655" s="144"/>
      <c r="H655" s="144"/>
      <c r="I655" s="154" t="s">
        <v>101</v>
      </c>
      <c r="J655" s="154"/>
      <c r="K655" s="154"/>
      <c r="L655" s="154"/>
      <c r="M655" s="154"/>
      <c r="N655" s="154"/>
    </row>
    <row r="656" spans="1:14" x14ac:dyDescent="0.25">
      <c r="A656" s="148"/>
      <c r="B656" s="149"/>
      <c r="C656" s="149"/>
      <c r="D656" s="149"/>
      <c r="E656" s="150"/>
      <c r="F656" s="144"/>
      <c r="G656" s="144"/>
      <c r="H656" s="144"/>
      <c r="I656" s="154"/>
      <c r="J656" s="154"/>
      <c r="K656" s="154"/>
      <c r="L656" s="154"/>
      <c r="M656" s="154"/>
      <c r="N656" s="154"/>
    </row>
    <row r="657" spans="1:14" x14ac:dyDescent="0.25">
      <c r="A657" s="148"/>
      <c r="B657" s="149"/>
      <c r="C657" s="149"/>
      <c r="D657" s="149"/>
      <c r="E657" s="150"/>
      <c r="F657" s="144"/>
      <c r="G657" s="144"/>
      <c r="H657" s="144"/>
      <c r="I657" s="154"/>
      <c r="J657" s="154"/>
      <c r="K657" s="154"/>
      <c r="L657" s="154"/>
      <c r="M657" s="154"/>
      <c r="N657" s="154"/>
    </row>
    <row r="658" spans="1:14" x14ac:dyDescent="0.25">
      <c r="A658" s="151"/>
      <c r="B658" s="152"/>
      <c r="C658" s="152"/>
      <c r="D658" s="152"/>
      <c r="E658" s="153"/>
      <c r="F658" s="144"/>
      <c r="G658" s="144"/>
      <c r="H658" s="144"/>
      <c r="I658" s="154"/>
      <c r="J658" s="154"/>
      <c r="K658" s="154"/>
      <c r="L658" s="154"/>
      <c r="M658" s="154"/>
      <c r="N658" s="154"/>
    </row>
    <row r="659" spans="1:14" x14ac:dyDescent="0.25">
      <c r="A659" s="155" t="s">
        <v>24</v>
      </c>
      <c r="B659" s="156"/>
      <c r="C659" s="156"/>
      <c r="D659" s="156"/>
      <c r="E659" s="156"/>
      <c r="F659" s="156"/>
      <c r="G659" s="156"/>
      <c r="H659" s="156"/>
      <c r="I659" s="156"/>
      <c r="J659" s="156"/>
      <c r="K659" s="156"/>
      <c r="L659" s="156"/>
      <c r="M659" s="156"/>
      <c r="N659" s="157"/>
    </row>
    <row r="660" spans="1:14" x14ac:dyDescent="0.25">
      <c r="A660" s="55"/>
      <c r="B660" s="79" t="s">
        <v>102</v>
      </c>
      <c r="C660" s="79"/>
      <c r="D660" s="141" t="s">
        <v>10</v>
      </c>
      <c r="E660" s="141"/>
      <c r="F660" s="84"/>
      <c r="G660" s="84"/>
      <c r="H660" s="90" t="s">
        <v>10</v>
      </c>
      <c r="I660" s="92" t="s">
        <v>25</v>
      </c>
      <c r="J660" s="93"/>
      <c r="K660" s="92" t="s">
        <v>10</v>
      </c>
      <c r="L660" s="81"/>
      <c r="M660" s="102"/>
      <c r="N660" s="82"/>
    </row>
    <row r="661" spans="1:14" x14ac:dyDescent="0.25">
      <c r="A661" s="55"/>
      <c r="B661" s="83" t="s">
        <v>16</v>
      </c>
      <c r="C661" s="83"/>
      <c r="D661" s="134" t="s">
        <v>103</v>
      </c>
      <c r="E661" s="134"/>
      <c r="F661" s="84"/>
      <c r="G661" s="84"/>
      <c r="H661" s="91" t="s">
        <v>20</v>
      </c>
      <c r="I661" s="142">
        <v>3</v>
      </c>
      <c r="J661" s="142"/>
      <c r="K661" s="94" t="s">
        <v>26</v>
      </c>
      <c r="L661" s="95"/>
      <c r="M661" s="103"/>
      <c r="N661" s="82"/>
    </row>
    <row r="662" spans="1:14" x14ac:dyDescent="0.25">
      <c r="A662" s="55"/>
      <c r="B662" s="83" t="s">
        <v>17</v>
      </c>
      <c r="C662" s="83"/>
      <c r="D662" s="134" t="s">
        <v>104</v>
      </c>
      <c r="E662" s="134"/>
      <c r="F662" s="84"/>
      <c r="G662" s="84"/>
      <c r="H662" s="91" t="s">
        <v>21</v>
      </c>
      <c r="I662" s="142">
        <v>2</v>
      </c>
      <c r="J662" s="142"/>
      <c r="K662" s="94" t="s">
        <v>27</v>
      </c>
      <c r="L662" s="95"/>
      <c r="M662" s="103"/>
      <c r="N662" s="82"/>
    </row>
    <row r="663" spans="1:14" x14ac:dyDescent="0.25">
      <c r="A663" s="55"/>
      <c r="B663" s="83" t="s">
        <v>18</v>
      </c>
      <c r="C663" s="83"/>
      <c r="D663" s="134" t="s">
        <v>105</v>
      </c>
      <c r="E663" s="134"/>
      <c r="F663" s="84"/>
      <c r="G663" s="84"/>
      <c r="H663" s="91" t="s">
        <v>22</v>
      </c>
      <c r="I663" s="142">
        <v>1</v>
      </c>
      <c r="J663" s="142"/>
      <c r="K663" s="94" t="s">
        <v>28</v>
      </c>
      <c r="L663" s="95"/>
      <c r="M663" s="103"/>
      <c r="N663" s="82"/>
    </row>
    <row r="664" spans="1:14" x14ac:dyDescent="0.25">
      <c r="A664" s="55"/>
      <c r="B664" s="83" t="s">
        <v>19</v>
      </c>
      <c r="C664" s="83"/>
      <c r="D664" s="134" t="s">
        <v>106</v>
      </c>
      <c r="E664" s="134"/>
      <c r="F664" s="84"/>
      <c r="G664" s="84"/>
      <c r="H664" s="84" t="s">
        <v>23</v>
      </c>
      <c r="I664" s="85"/>
      <c r="J664" s="85"/>
      <c r="K664" s="85"/>
      <c r="L664" s="85"/>
      <c r="M664" s="104"/>
      <c r="N664" s="86"/>
    </row>
    <row r="666" spans="1:14" ht="15.75" x14ac:dyDescent="0.25">
      <c r="A666" s="57"/>
      <c r="B666" s="187" t="s">
        <v>0</v>
      </c>
      <c r="C666" s="187"/>
      <c r="D666" s="187"/>
      <c r="E666" s="187"/>
      <c r="F666" s="187"/>
      <c r="G666" s="187"/>
      <c r="H666" s="187"/>
      <c r="I666" s="187" t="s">
        <v>1</v>
      </c>
      <c r="J666" s="187"/>
      <c r="K666" s="187"/>
      <c r="L666" s="187"/>
      <c r="M666" s="187"/>
      <c r="N666" s="187"/>
    </row>
    <row r="667" spans="1:14" ht="21" x14ac:dyDescent="0.35">
      <c r="A667" s="188" t="s">
        <v>90</v>
      </c>
      <c r="B667" s="188"/>
      <c r="C667" s="188"/>
      <c r="D667" s="188"/>
      <c r="E667" s="188"/>
      <c r="F667" s="188"/>
      <c r="G667" s="188"/>
      <c r="H667" s="188"/>
      <c r="I667" s="188"/>
      <c r="J667" s="188"/>
      <c r="K667" s="188"/>
      <c r="L667" s="188"/>
      <c r="M667" s="188"/>
      <c r="N667" s="188"/>
    </row>
    <row r="668" spans="1:14" x14ac:dyDescent="0.25">
      <c r="A668" s="189" t="s">
        <v>91</v>
      </c>
      <c r="B668" s="189"/>
      <c r="C668" s="189"/>
      <c r="D668" s="189"/>
      <c r="E668" s="189"/>
      <c r="F668" s="190" t="s">
        <v>11</v>
      </c>
      <c r="G668" s="190"/>
      <c r="H668" s="190"/>
      <c r="I668" s="190"/>
      <c r="J668" s="1" t="s">
        <v>81</v>
      </c>
      <c r="K668" s="191" t="s">
        <v>2</v>
      </c>
      <c r="L668" s="192"/>
      <c r="M668" s="192"/>
      <c r="N668" s="193"/>
    </row>
    <row r="669" spans="1:14" x14ac:dyDescent="0.25">
      <c r="A669" s="154" t="s">
        <v>48</v>
      </c>
      <c r="B669" s="154"/>
      <c r="C669" s="154"/>
      <c r="D669" s="154"/>
      <c r="E669" s="154"/>
      <c r="F669" s="154"/>
      <c r="G669" s="154"/>
      <c r="H669" s="154"/>
      <c r="I669" s="154"/>
      <c r="J669" s="154"/>
      <c r="K669" s="154"/>
      <c r="L669" s="154"/>
      <c r="M669" s="154"/>
      <c r="N669" s="154"/>
    </row>
    <row r="670" spans="1:14" x14ac:dyDescent="0.25">
      <c r="A670" s="143" t="s">
        <v>92</v>
      </c>
      <c r="B670" s="143"/>
      <c r="C670" s="143"/>
      <c r="D670" s="143"/>
      <c r="E670" s="143"/>
      <c r="F670" s="143"/>
      <c r="G670" s="143"/>
      <c r="H670" s="143"/>
      <c r="I670" s="143"/>
      <c r="J670" s="143"/>
      <c r="K670" s="143"/>
      <c r="L670" s="143"/>
      <c r="M670" s="143"/>
      <c r="N670" s="143"/>
    </row>
    <row r="671" spans="1:14" x14ac:dyDescent="0.25">
      <c r="A671" s="158" t="s">
        <v>3</v>
      </c>
      <c r="B671" s="158"/>
      <c r="C671" s="158"/>
      <c r="D671" s="158"/>
      <c r="E671" s="154" t="s">
        <v>145</v>
      </c>
      <c r="F671" s="154"/>
      <c r="G671" s="154"/>
      <c r="H671" s="154"/>
      <c r="I671" s="174" t="s">
        <v>147</v>
      </c>
      <c r="J671" s="175"/>
      <c r="K671" s="175"/>
      <c r="L671" s="175"/>
      <c r="M671" s="175"/>
      <c r="N671" s="176"/>
    </row>
    <row r="672" spans="1:14" x14ac:dyDescent="0.25">
      <c r="A672" s="158" t="s">
        <v>4</v>
      </c>
      <c r="B672" s="158"/>
      <c r="C672" s="158"/>
      <c r="D672" s="158"/>
      <c r="E672" s="154" t="s">
        <v>107</v>
      </c>
      <c r="F672" s="154"/>
      <c r="G672" s="154"/>
      <c r="H672" s="154"/>
      <c r="I672" s="177"/>
      <c r="J672" s="178"/>
      <c r="K672" s="178"/>
      <c r="L672" s="178"/>
      <c r="M672" s="178"/>
      <c r="N672" s="179"/>
    </row>
    <row r="673" spans="1:14" x14ac:dyDescent="0.25">
      <c r="A673" s="158" t="s">
        <v>5</v>
      </c>
      <c r="B673" s="158"/>
      <c r="C673" s="158"/>
      <c r="D673" s="158"/>
      <c r="E673" s="186" t="s">
        <v>171</v>
      </c>
      <c r="F673" s="186"/>
      <c r="G673" s="186"/>
      <c r="H673" s="186"/>
      <c r="I673" s="180"/>
      <c r="J673" s="181"/>
      <c r="K673" s="181"/>
      <c r="L673" s="181"/>
      <c r="M673" s="181"/>
      <c r="N673" s="182"/>
    </row>
    <row r="674" spans="1:14" x14ac:dyDescent="0.25">
      <c r="A674" s="158" t="s">
        <v>6</v>
      </c>
      <c r="B674" s="158"/>
      <c r="C674" s="158"/>
      <c r="D674" s="158"/>
      <c r="E674" s="169" t="s">
        <v>146</v>
      </c>
      <c r="F674" s="169"/>
      <c r="G674" s="169"/>
      <c r="H674" s="169"/>
      <c r="I674" s="183"/>
      <c r="J674" s="184"/>
      <c r="K674" s="184"/>
      <c r="L674" s="184"/>
      <c r="M674" s="184"/>
      <c r="N674" s="185"/>
    </row>
    <row r="675" spans="1:14" x14ac:dyDescent="0.25">
      <c r="A675" s="154" t="s">
        <v>7</v>
      </c>
      <c r="B675" s="154"/>
      <c r="C675" s="154"/>
      <c r="D675" s="154"/>
      <c r="E675" s="154"/>
      <c r="F675" s="154"/>
      <c r="G675" s="154"/>
      <c r="H675" s="154"/>
      <c r="I675" s="154"/>
      <c r="J675" s="154"/>
      <c r="K675" s="154"/>
      <c r="L675" s="154"/>
      <c r="M675" s="154"/>
      <c r="N675" s="154"/>
    </row>
    <row r="676" spans="1:14" x14ac:dyDescent="0.25">
      <c r="A676" s="172" t="s">
        <v>93</v>
      </c>
      <c r="B676" s="169" t="s">
        <v>94</v>
      </c>
      <c r="C676" s="169"/>
      <c r="D676" s="169" t="s">
        <v>95</v>
      </c>
      <c r="E676" s="169"/>
      <c r="F676" s="172" t="s">
        <v>33</v>
      </c>
      <c r="G676" s="172"/>
      <c r="H676" s="172"/>
      <c r="I676" s="173" t="s">
        <v>96</v>
      </c>
      <c r="J676" s="173"/>
      <c r="K676" s="173"/>
      <c r="L676" s="58"/>
      <c r="M676" s="96"/>
      <c r="N676" s="59" t="s">
        <v>10</v>
      </c>
    </row>
    <row r="677" spans="1:14" ht="33.75" x14ac:dyDescent="0.25">
      <c r="A677" s="172"/>
      <c r="B677" s="169"/>
      <c r="C677" s="169"/>
      <c r="D677" s="60" t="s">
        <v>31</v>
      </c>
      <c r="E677" s="60" t="s">
        <v>32</v>
      </c>
      <c r="F677" s="61" t="s">
        <v>31</v>
      </c>
      <c r="G677" s="61" t="s">
        <v>32</v>
      </c>
      <c r="H677" s="60" t="s">
        <v>97</v>
      </c>
      <c r="I677" s="61" t="s">
        <v>31</v>
      </c>
      <c r="J677" s="61" t="s">
        <v>32</v>
      </c>
      <c r="K677" s="60" t="s">
        <v>34</v>
      </c>
      <c r="L677" s="60" t="s">
        <v>96</v>
      </c>
      <c r="M677" s="97" t="s">
        <v>98</v>
      </c>
      <c r="N677" s="62" t="s">
        <v>12</v>
      </c>
    </row>
    <row r="678" spans="1:14" x14ac:dyDescent="0.25">
      <c r="A678" s="63"/>
      <c r="B678" s="64"/>
      <c r="C678" s="64"/>
      <c r="D678" s="60"/>
      <c r="E678" s="60"/>
      <c r="F678" s="61"/>
      <c r="G678" s="61"/>
      <c r="H678" s="60">
        <v>50</v>
      </c>
      <c r="I678" s="61"/>
      <c r="J678" s="61"/>
      <c r="K678" s="65">
        <v>100</v>
      </c>
      <c r="L678" s="66">
        <v>0.5</v>
      </c>
      <c r="M678" s="98">
        <v>1</v>
      </c>
      <c r="N678" s="62"/>
    </row>
    <row r="679" spans="1:14" ht="15.75" x14ac:dyDescent="0.25">
      <c r="A679" s="169">
        <v>301</v>
      </c>
      <c r="B679" s="165" t="s">
        <v>8</v>
      </c>
      <c r="C679" s="64" t="s">
        <v>40</v>
      </c>
      <c r="D679" s="67">
        <v>20</v>
      </c>
      <c r="E679" s="68">
        <v>7.5</v>
      </c>
      <c r="F679" s="67">
        <v>30</v>
      </c>
      <c r="G679" s="87">
        <v>12</v>
      </c>
      <c r="H679" s="67">
        <f>SUM(E679,G679)</f>
        <v>19.5</v>
      </c>
      <c r="I679" s="67">
        <v>80</v>
      </c>
      <c r="J679" s="69">
        <v>38.5</v>
      </c>
      <c r="K679" s="70">
        <f>SUM(J679,J680)</f>
        <v>53.5</v>
      </c>
      <c r="L679" s="70">
        <f>K679/2</f>
        <v>26.75</v>
      </c>
      <c r="M679" s="99">
        <f>(H679+L679)</f>
        <v>46.25</v>
      </c>
      <c r="N679" s="40" t="str">
        <f t="shared" ref="N679" si="274">IF(M679&gt;=91,"A1",IF(M679&gt;=81,"A2",IF(M679&gt;=71,"B1",IF(M679&gt;=61,"B2",IF(M679&gt;=51,"C1",IF(M679&gt;=41,"C2",IF(M679&gt;=33,"D","E")))))))</f>
        <v>C2</v>
      </c>
    </row>
    <row r="680" spans="1:14" x14ac:dyDescent="0.25">
      <c r="A680" s="169"/>
      <c r="B680" s="165"/>
      <c r="C680" s="64" t="s">
        <v>41</v>
      </c>
      <c r="D680" s="67"/>
      <c r="E680" s="67"/>
      <c r="F680" s="67"/>
      <c r="G680" s="88"/>
      <c r="H680" s="67"/>
      <c r="I680" s="67">
        <v>20</v>
      </c>
      <c r="J680" s="69">
        <v>15</v>
      </c>
      <c r="K680" s="70"/>
      <c r="L680" s="70"/>
      <c r="M680" s="99"/>
      <c r="N680" s="71"/>
    </row>
    <row r="681" spans="1:14" ht="15.75" x14ac:dyDescent="0.25">
      <c r="A681" s="163" t="s">
        <v>45</v>
      </c>
      <c r="B681" s="165" t="s">
        <v>42</v>
      </c>
      <c r="C681" s="64" t="s">
        <v>40</v>
      </c>
      <c r="D681" s="67">
        <v>20</v>
      </c>
      <c r="E681" s="72">
        <v>9.5</v>
      </c>
      <c r="F681" s="67">
        <v>30</v>
      </c>
      <c r="G681" s="87">
        <v>13.13</v>
      </c>
      <c r="H681" s="67">
        <f t="shared" ref="H681" si="275">SUM(E681,G681)</f>
        <v>22.630000000000003</v>
      </c>
      <c r="I681" s="67">
        <v>80</v>
      </c>
      <c r="J681" s="69">
        <v>34</v>
      </c>
      <c r="K681" s="70">
        <f t="shared" ref="K681" si="276">SUM(J681,J682)</f>
        <v>49</v>
      </c>
      <c r="L681" s="70">
        <f t="shared" ref="L681" si="277">K681/2</f>
        <v>24.5</v>
      </c>
      <c r="M681" s="99">
        <f>(H681+L681)</f>
        <v>47.13</v>
      </c>
      <c r="N681" s="40" t="str">
        <f t="shared" ref="N681" si="278">IF(M681&gt;=91,"A1",IF(M681&gt;=81,"A2",IF(M681&gt;=71,"B1",IF(M681&gt;=61,"B2",IF(M681&gt;=51,"C1",IF(M681&gt;=41,"C2",IF(M681&gt;=33,"D","E")))))))</f>
        <v>C2</v>
      </c>
    </row>
    <row r="682" spans="1:14" x14ac:dyDescent="0.25">
      <c r="A682" s="163"/>
      <c r="B682" s="165"/>
      <c r="C682" s="64" t="s">
        <v>41</v>
      </c>
      <c r="D682" s="67"/>
      <c r="E682" s="67"/>
      <c r="F682" s="67"/>
      <c r="G682" s="88"/>
      <c r="H682" s="67"/>
      <c r="I682" s="67">
        <v>20</v>
      </c>
      <c r="J682" s="69">
        <v>15</v>
      </c>
      <c r="K682" s="70"/>
      <c r="L682" s="70"/>
      <c r="M682" s="99"/>
      <c r="N682" s="71"/>
    </row>
    <row r="683" spans="1:14" ht="15.75" customHeight="1" x14ac:dyDescent="0.25">
      <c r="A683" s="163" t="s">
        <v>46</v>
      </c>
      <c r="B683" s="170" t="s">
        <v>43</v>
      </c>
      <c r="C683" s="64" t="s">
        <v>40</v>
      </c>
      <c r="D683" s="67">
        <v>20</v>
      </c>
      <c r="E683" s="72">
        <v>9</v>
      </c>
      <c r="F683" s="67">
        <v>30</v>
      </c>
      <c r="G683" s="87">
        <v>3.4</v>
      </c>
      <c r="H683" s="67">
        <f t="shared" ref="H683" si="279">SUM(E683,G683)</f>
        <v>12.4</v>
      </c>
      <c r="I683" s="67">
        <v>80</v>
      </c>
      <c r="J683" s="69">
        <v>31.5</v>
      </c>
      <c r="K683" s="70">
        <f t="shared" ref="K683" si="280">SUM(J683,J684)</f>
        <v>46.5</v>
      </c>
      <c r="L683" s="70">
        <f t="shared" ref="L683" si="281">K683/2</f>
        <v>23.25</v>
      </c>
      <c r="M683" s="99">
        <f t="shared" ref="M683" si="282">(H683+L683)</f>
        <v>35.65</v>
      </c>
      <c r="N683" s="40" t="str">
        <f t="shared" ref="N683" si="283">IF(M683&gt;=91,"A1",IF(M683&gt;=81,"A2",IF(M683&gt;=71,"B1",IF(M683&gt;=61,"B2",IF(M683&gt;=51,"C1",IF(M683&gt;=41,"C2",IF(M683&gt;=33,"D","E")))))))</f>
        <v>D</v>
      </c>
    </row>
    <row r="684" spans="1:14" x14ac:dyDescent="0.25">
      <c r="A684" s="163"/>
      <c r="B684" s="171"/>
      <c r="C684" s="64" t="s">
        <v>41</v>
      </c>
      <c r="D684" s="67"/>
      <c r="E684" s="67"/>
      <c r="F684" s="67"/>
      <c r="G684" s="88"/>
      <c r="H684" s="67"/>
      <c r="I684" s="67">
        <v>20</v>
      </c>
      <c r="J684" s="69">
        <v>15</v>
      </c>
      <c r="K684" s="70"/>
      <c r="L684" s="70"/>
      <c r="M684" s="99"/>
      <c r="N684" s="71"/>
    </row>
    <row r="685" spans="1:14" ht="15.75" x14ac:dyDescent="0.25">
      <c r="A685" s="163" t="s">
        <v>79</v>
      </c>
      <c r="B685" s="164" t="s">
        <v>44</v>
      </c>
      <c r="C685" s="64" t="s">
        <v>40</v>
      </c>
      <c r="D685" s="67">
        <v>20</v>
      </c>
      <c r="E685" s="89">
        <v>5.5</v>
      </c>
      <c r="F685" s="67">
        <v>30</v>
      </c>
      <c r="G685" s="87">
        <v>2.1</v>
      </c>
      <c r="H685" s="67">
        <f t="shared" ref="H685" si="284">SUM(E685,G685)</f>
        <v>7.6</v>
      </c>
      <c r="I685" s="67">
        <v>80</v>
      </c>
      <c r="J685" s="106">
        <v>16.5</v>
      </c>
      <c r="K685" s="70">
        <f t="shared" ref="K685" si="285">SUM(J685,J686)</f>
        <v>32.5</v>
      </c>
      <c r="L685" s="70">
        <f t="shared" ref="L685" si="286">K685/2</f>
        <v>16.25</v>
      </c>
      <c r="M685" s="99">
        <f t="shared" ref="M685" si="287">(H685+L685)</f>
        <v>23.85</v>
      </c>
      <c r="N685" s="40" t="str">
        <f t="shared" ref="N685" si="288">IF(M685&gt;=91,"A1",IF(M685&gt;=81,"A2",IF(M685&gt;=71,"B1",IF(M685&gt;=61,"B2",IF(M685&gt;=51,"C1",IF(M685&gt;=41,"C2",IF(M685&gt;=33,"D","E")))))))</f>
        <v>E</v>
      </c>
    </row>
    <row r="686" spans="1:14" x14ac:dyDescent="0.25">
      <c r="A686" s="163"/>
      <c r="B686" s="164"/>
      <c r="C686" s="64" t="s">
        <v>41</v>
      </c>
      <c r="D686" s="67"/>
      <c r="E686" s="67"/>
      <c r="F686" s="67"/>
      <c r="G686" s="88"/>
      <c r="H686" s="67"/>
      <c r="I686" s="67">
        <v>20</v>
      </c>
      <c r="J686" s="69">
        <v>16</v>
      </c>
      <c r="K686" s="70"/>
      <c r="L686" s="70"/>
      <c r="M686" s="99"/>
      <c r="N686" s="71"/>
    </row>
    <row r="687" spans="1:14" ht="15.75" x14ac:dyDescent="0.25">
      <c r="A687" s="163" t="s">
        <v>36</v>
      </c>
      <c r="B687" s="165" t="s">
        <v>35</v>
      </c>
      <c r="C687" s="64" t="s">
        <v>40</v>
      </c>
      <c r="D687" s="67">
        <v>20</v>
      </c>
      <c r="E687" s="72">
        <v>10</v>
      </c>
      <c r="F687" s="67">
        <v>30</v>
      </c>
      <c r="G687" s="87">
        <v>4.3</v>
      </c>
      <c r="H687" s="67">
        <f t="shared" ref="H687" si="289">SUM(E687,G687)</f>
        <v>14.3</v>
      </c>
      <c r="I687" s="67">
        <v>70</v>
      </c>
      <c r="J687" s="69">
        <v>37.5</v>
      </c>
      <c r="K687" s="70">
        <f>SUM(J687,J688)</f>
        <v>67.5</v>
      </c>
      <c r="L687" s="70">
        <f t="shared" ref="L687" si="290">K687/2</f>
        <v>33.75</v>
      </c>
      <c r="M687" s="99">
        <f t="shared" ref="M687" si="291">(H687+L687)</f>
        <v>48.05</v>
      </c>
      <c r="N687" s="40" t="str">
        <f t="shared" ref="N687" si="292">IF(M687&gt;=91,"A1",IF(M687&gt;=81,"A2",IF(M687&gt;=71,"B1",IF(M687&gt;=61,"B2",IF(M687&gt;=51,"C1",IF(M687&gt;=41,"C2",IF(M687&gt;=33,"D","E")))))))</f>
        <v>C2</v>
      </c>
    </row>
    <row r="688" spans="1:14" x14ac:dyDescent="0.25">
      <c r="A688" s="163"/>
      <c r="B688" s="165"/>
      <c r="C688" s="64" t="s">
        <v>41</v>
      </c>
      <c r="D688" s="67"/>
      <c r="E688" s="67"/>
      <c r="F688" s="67"/>
      <c r="G688" s="67"/>
      <c r="H688" s="67"/>
      <c r="I688" s="67">
        <v>30</v>
      </c>
      <c r="J688" s="69">
        <v>30</v>
      </c>
      <c r="K688" s="70"/>
      <c r="L688" s="70"/>
      <c r="M688" s="99"/>
      <c r="N688" s="71"/>
    </row>
    <row r="689" spans="1:14" x14ac:dyDescent="0.25">
      <c r="A689" s="73" t="s">
        <v>80</v>
      </c>
      <c r="B689" s="74" t="s">
        <v>99</v>
      </c>
      <c r="C689" s="64"/>
      <c r="D689" s="67">
        <v>40</v>
      </c>
      <c r="E689" s="67">
        <v>30</v>
      </c>
      <c r="F689" s="67"/>
      <c r="G689" s="67"/>
      <c r="H689" s="67"/>
      <c r="I689" s="67">
        <v>60</v>
      </c>
      <c r="J689" s="69">
        <v>42.5</v>
      </c>
      <c r="K689" s="70"/>
      <c r="L689" s="70"/>
      <c r="M689" s="99"/>
      <c r="N689" s="71"/>
    </row>
    <row r="690" spans="1:14" x14ac:dyDescent="0.25">
      <c r="A690" s="73"/>
      <c r="B690" s="74"/>
      <c r="C690" s="64"/>
      <c r="D690" s="67"/>
      <c r="E690" s="67"/>
      <c r="F690" s="67"/>
      <c r="G690" s="67"/>
      <c r="H690" s="67"/>
      <c r="I690" s="67"/>
      <c r="J690" s="69"/>
      <c r="K690" s="70"/>
      <c r="L690" s="70"/>
      <c r="M690" s="99"/>
      <c r="N690" s="71"/>
    </row>
    <row r="691" spans="1:14" x14ac:dyDescent="0.25">
      <c r="A691" s="143" t="s">
        <v>30</v>
      </c>
      <c r="B691" s="143"/>
      <c r="C691" s="57">
        <f>(M679+M681+M683+M685+M687)</f>
        <v>200.93</v>
      </c>
      <c r="D691" s="166" t="s">
        <v>108</v>
      </c>
      <c r="E691" s="167"/>
      <c r="F691" s="168"/>
      <c r="G691" s="174">
        <f>(C691/500)*100</f>
        <v>40.186</v>
      </c>
      <c r="H691" s="176"/>
      <c r="I691" s="67"/>
      <c r="J691" s="69"/>
      <c r="K691" s="2"/>
      <c r="L691" s="2"/>
      <c r="M691" s="100"/>
      <c r="N691" s="75"/>
    </row>
    <row r="692" spans="1:14" x14ac:dyDescent="0.25">
      <c r="A692" s="76"/>
      <c r="B692" s="76"/>
      <c r="C692" s="57"/>
      <c r="D692" s="77"/>
      <c r="E692" s="77"/>
      <c r="F692" s="77"/>
      <c r="G692" s="57"/>
      <c r="H692" s="57"/>
      <c r="I692" s="67"/>
      <c r="J692" s="69"/>
      <c r="K692" s="2"/>
      <c r="L692" s="2"/>
      <c r="M692" s="100"/>
      <c r="N692" s="75"/>
    </row>
    <row r="693" spans="1:14" x14ac:dyDescent="0.25">
      <c r="A693" s="76"/>
      <c r="B693" s="76"/>
      <c r="C693" s="57"/>
      <c r="D693" s="77"/>
      <c r="E693" s="77"/>
      <c r="F693" s="77"/>
      <c r="G693" s="57"/>
      <c r="H693" s="57"/>
      <c r="I693" s="67"/>
      <c r="J693" s="67"/>
      <c r="K693" s="78"/>
      <c r="L693" s="78"/>
      <c r="M693" s="101"/>
      <c r="N693" s="67"/>
    </row>
    <row r="694" spans="1:14" x14ac:dyDescent="0.25">
      <c r="A694" s="162" t="s">
        <v>37</v>
      </c>
      <c r="B694" s="162"/>
      <c r="C694" s="162"/>
      <c r="D694" s="162"/>
      <c r="E694" s="162"/>
      <c r="F694" s="162"/>
      <c r="G694" s="162"/>
      <c r="H694" s="162"/>
      <c r="I694" s="162"/>
      <c r="J694" s="162"/>
      <c r="K694" s="162"/>
      <c r="L694" s="162"/>
      <c r="M694" s="162"/>
      <c r="N694" s="162"/>
    </row>
    <row r="695" spans="1:14" x14ac:dyDescent="0.25">
      <c r="A695" s="154" t="s">
        <v>38</v>
      </c>
      <c r="B695" s="154"/>
      <c r="C695" s="154"/>
      <c r="D695" s="154"/>
      <c r="E695" s="154"/>
      <c r="F695" s="154"/>
      <c r="G695" s="154"/>
      <c r="H695" s="154"/>
      <c r="I695" s="154"/>
      <c r="J695" s="154"/>
      <c r="K695" s="154"/>
      <c r="L695" s="154"/>
      <c r="M695" s="154"/>
      <c r="N695" s="154"/>
    </row>
    <row r="696" spans="1:14" x14ac:dyDescent="0.25">
      <c r="A696" s="154" t="s">
        <v>9</v>
      </c>
      <c r="B696" s="154"/>
      <c r="C696" s="154"/>
      <c r="D696" s="154"/>
      <c r="E696" s="154"/>
      <c r="F696" s="154"/>
      <c r="G696" s="154" t="s">
        <v>10</v>
      </c>
      <c r="H696" s="154"/>
      <c r="I696" s="154"/>
      <c r="J696" s="154"/>
      <c r="K696" s="154"/>
      <c r="L696" s="154"/>
      <c r="M696" s="154"/>
      <c r="N696" s="154"/>
    </row>
    <row r="697" spans="1:14" x14ac:dyDescent="0.25">
      <c r="A697" s="143" t="s">
        <v>39</v>
      </c>
      <c r="B697" s="143"/>
      <c r="C697" s="143"/>
      <c r="D697" s="143"/>
      <c r="E697" s="143"/>
      <c r="F697" s="143"/>
      <c r="G697" s="159" t="s">
        <v>26</v>
      </c>
      <c r="H697" s="159"/>
      <c r="I697" s="159"/>
      <c r="J697" s="159"/>
      <c r="K697" s="159"/>
      <c r="L697" s="159"/>
      <c r="M697" s="159"/>
      <c r="N697" s="159"/>
    </row>
    <row r="698" spans="1:14" x14ac:dyDescent="0.25">
      <c r="A698" s="158" t="s">
        <v>13</v>
      </c>
      <c r="B698" s="158"/>
      <c r="C698" s="158"/>
      <c r="D698" s="158"/>
      <c r="E698" s="158"/>
      <c r="F698" s="158"/>
      <c r="G698" s="159" t="s">
        <v>26</v>
      </c>
      <c r="H698" s="159"/>
      <c r="I698" s="159"/>
      <c r="J698" s="159"/>
      <c r="K698" s="159"/>
      <c r="L698" s="159"/>
      <c r="M698" s="159"/>
      <c r="N698" s="159"/>
    </row>
    <row r="699" spans="1:14" x14ac:dyDescent="0.25">
      <c r="A699" s="158" t="s">
        <v>14</v>
      </c>
      <c r="B699" s="158"/>
      <c r="C699" s="158"/>
      <c r="D699" s="158"/>
      <c r="E699" s="158"/>
      <c r="F699" s="158"/>
      <c r="G699" s="159" t="s">
        <v>26</v>
      </c>
      <c r="H699" s="159"/>
      <c r="I699" s="159"/>
      <c r="J699" s="159"/>
      <c r="K699" s="159"/>
      <c r="L699" s="159"/>
      <c r="M699" s="159"/>
      <c r="N699" s="159"/>
    </row>
    <row r="700" spans="1:14" x14ac:dyDescent="0.25">
      <c r="A700" s="143" t="s">
        <v>100</v>
      </c>
      <c r="B700" s="143"/>
      <c r="C700" s="144" t="s">
        <v>128</v>
      </c>
      <c r="D700" s="144"/>
      <c r="E700" s="144"/>
      <c r="F700" s="144"/>
      <c r="G700" s="144"/>
      <c r="H700" s="144"/>
      <c r="I700" s="144"/>
      <c r="J700" s="144"/>
      <c r="K700" s="144"/>
      <c r="L700" s="144"/>
      <c r="M700" s="144"/>
      <c r="N700" s="144"/>
    </row>
    <row r="701" spans="1:14" x14ac:dyDescent="0.25">
      <c r="A701" s="145" t="s">
        <v>109</v>
      </c>
      <c r="B701" s="146"/>
      <c r="C701" s="146"/>
      <c r="D701" s="146"/>
      <c r="E701" s="147"/>
      <c r="F701" s="144"/>
      <c r="G701" s="144"/>
      <c r="H701" s="144"/>
      <c r="I701" s="154" t="s">
        <v>101</v>
      </c>
      <c r="J701" s="154"/>
      <c r="K701" s="154"/>
      <c r="L701" s="154"/>
      <c r="M701" s="154"/>
      <c r="N701" s="154"/>
    </row>
    <row r="702" spans="1:14" x14ac:dyDescent="0.25">
      <c r="A702" s="148"/>
      <c r="B702" s="149"/>
      <c r="C702" s="149"/>
      <c r="D702" s="149"/>
      <c r="E702" s="150"/>
      <c r="F702" s="144"/>
      <c r="G702" s="144"/>
      <c r="H702" s="144"/>
      <c r="I702" s="154"/>
      <c r="J702" s="154"/>
      <c r="K702" s="154"/>
      <c r="L702" s="154"/>
      <c r="M702" s="154"/>
      <c r="N702" s="154"/>
    </row>
    <row r="703" spans="1:14" x14ac:dyDescent="0.25">
      <c r="A703" s="148"/>
      <c r="B703" s="149"/>
      <c r="C703" s="149"/>
      <c r="D703" s="149"/>
      <c r="E703" s="150"/>
      <c r="F703" s="144"/>
      <c r="G703" s="144"/>
      <c r="H703" s="144"/>
      <c r="I703" s="154"/>
      <c r="J703" s="154"/>
      <c r="K703" s="154"/>
      <c r="L703" s="154"/>
      <c r="M703" s="154"/>
      <c r="N703" s="154"/>
    </row>
    <row r="704" spans="1:14" x14ac:dyDescent="0.25">
      <c r="A704" s="151"/>
      <c r="B704" s="152"/>
      <c r="C704" s="152"/>
      <c r="D704" s="152"/>
      <c r="E704" s="153"/>
      <c r="F704" s="144"/>
      <c r="G704" s="144"/>
      <c r="H704" s="144"/>
      <c r="I704" s="154"/>
      <c r="J704" s="154"/>
      <c r="K704" s="154"/>
      <c r="L704" s="154"/>
      <c r="M704" s="154"/>
      <c r="N704" s="154"/>
    </row>
    <row r="705" spans="1:14" x14ac:dyDescent="0.25">
      <c r="A705" s="155" t="s">
        <v>24</v>
      </c>
      <c r="B705" s="156"/>
      <c r="C705" s="156"/>
      <c r="D705" s="156"/>
      <c r="E705" s="156"/>
      <c r="F705" s="156"/>
      <c r="G705" s="156"/>
      <c r="H705" s="156"/>
      <c r="I705" s="156"/>
      <c r="J705" s="156"/>
      <c r="K705" s="156"/>
      <c r="L705" s="156"/>
      <c r="M705" s="156"/>
      <c r="N705" s="157"/>
    </row>
    <row r="706" spans="1:14" x14ac:dyDescent="0.25">
      <c r="A706" s="55"/>
      <c r="B706" s="79" t="s">
        <v>102</v>
      </c>
      <c r="C706" s="79"/>
      <c r="D706" s="141" t="s">
        <v>10</v>
      </c>
      <c r="E706" s="141"/>
      <c r="F706" s="84"/>
      <c r="G706" s="84"/>
      <c r="H706" s="90" t="s">
        <v>10</v>
      </c>
      <c r="I706" s="92" t="s">
        <v>25</v>
      </c>
      <c r="J706" s="93"/>
      <c r="K706" s="92" t="s">
        <v>10</v>
      </c>
      <c r="L706" s="81"/>
      <c r="M706" s="102"/>
      <c r="N706" s="82"/>
    </row>
    <row r="707" spans="1:14" x14ac:dyDescent="0.25">
      <c r="A707" s="55"/>
      <c r="B707" s="83" t="s">
        <v>16</v>
      </c>
      <c r="C707" s="83"/>
      <c r="D707" s="134" t="s">
        <v>103</v>
      </c>
      <c r="E707" s="134"/>
      <c r="F707" s="84"/>
      <c r="G707" s="84"/>
      <c r="H707" s="91" t="s">
        <v>20</v>
      </c>
      <c r="I707" s="142">
        <v>3</v>
      </c>
      <c r="J707" s="142"/>
      <c r="K707" s="94" t="s">
        <v>26</v>
      </c>
      <c r="L707" s="95"/>
      <c r="M707" s="103"/>
      <c r="N707" s="82"/>
    </row>
    <row r="708" spans="1:14" x14ac:dyDescent="0.25">
      <c r="A708" s="55"/>
      <c r="B708" s="83" t="s">
        <v>17</v>
      </c>
      <c r="C708" s="83"/>
      <c r="D708" s="134" t="s">
        <v>104</v>
      </c>
      <c r="E708" s="134"/>
      <c r="F708" s="84"/>
      <c r="G708" s="84"/>
      <c r="H708" s="91" t="s">
        <v>21</v>
      </c>
      <c r="I708" s="142">
        <v>2</v>
      </c>
      <c r="J708" s="142"/>
      <c r="K708" s="94" t="s">
        <v>27</v>
      </c>
      <c r="L708" s="95"/>
      <c r="M708" s="103"/>
      <c r="N708" s="82"/>
    </row>
    <row r="709" spans="1:14" x14ac:dyDescent="0.25">
      <c r="A709" s="55"/>
      <c r="B709" s="83" t="s">
        <v>18</v>
      </c>
      <c r="C709" s="83"/>
      <c r="D709" s="134" t="s">
        <v>105</v>
      </c>
      <c r="E709" s="134"/>
      <c r="F709" s="84"/>
      <c r="G709" s="84"/>
      <c r="H709" s="91" t="s">
        <v>22</v>
      </c>
      <c r="I709" s="142">
        <v>1</v>
      </c>
      <c r="J709" s="142"/>
      <c r="K709" s="94" t="s">
        <v>28</v>
      </c>
      <c r="L709" s="95"/>
      <c r="M709" s="103"/>
      <c r="N709" s="82"/>
    </row>
    <row r="710" spans="1:14" x14ac:dyDescent="0.25">
      <c r="A710" s="55"/>
      <c r="B710" s="83" t="s">
        <v>19</v>
      </c>
      <c r="C710" s="83"/>
      <c r="D710" s="134" t="s">
        <v>106</v>
      </c>
      <c r="E710" s="134"/>
      <c r="F710" s="84"/>
      <c r="G710" s="84"/>
      <c r="H710" s="84" t="s">
        <v>23</v>
      </c>
      <c r="I710" s="85"/>
      <c r="J710" s="85"/>
      <c r="K710" s="85"/>
      <c r="L710" s="85"/>
      <c r="M710" s="104"/>
      <c r="N710" s="86"/>
    </row>
  </sheetData>
  <mergeCells count="932">
    <mergeCell ref="A705:N705"/>
    <mergeCell ref="D706:E706"/>
    <mergeCell ref="D707:E707"/>
    <mergeCell ref="I707:J707"/>
    <mergeCell ref="D708:E708"/>
    <mergeCell ref="I708:J708"/>
    <mergeCell ref="D709:E709"/>
    <mergeCell ref="I709:J709"/>
    <mergeCell ref="D710:E710"/>
    <mergeCell ref="A698:F698"/>
    <mergeCell ref="G698:N698"/>
    <mergeCell ref="A699:F699"/>
    <mergeCell ref="G699:N699"/>
    <mergeCell ref="A700:B700"/>
    <mergeCell ref="C700:N700"/>
    <mergeCell ref="A701:E704"/>
    <mergeCell ref="F701:H704"/>
    <mergeCell ref="I701:N704"/>
    <mergeCell ref="A691:B691"/>
    <mergeCell ref="D691:F691"/>
    <mergeCell ref="G691:H691"/>
    <mergeCell ref="A694:N694"/>
    <mergeCell ref="A695:N695"/>
    <mergeCell ref="A696:F696"/>
    <mergeCell ref="G696:N696"/>
    <mergeCell ref="A697:F697"/>
    <mergeCell ref="G697:N697"/>
    <mergeCell ref="A679:A680"/>
    <mergeCell ref="B679:B680"/>
    <mergeCell ref="A681:A682"/>
    <mergeCell ref="B681:B682"/>
    <mergeCell ref="A683:A684"/>
    <mergeCell ref="B683:B684"/>
    <mergeCell ref="A685:A686"/>
    <mergeCell ref="B685:B686"/>
    <mergeCell ref="A687:A688"/>
    <mergeCell ref="B687:B688"/>
    <mergeCell ref="A672:D672"/>
    <mergeCell ref="E672:H672"/>
    <mergeCell ref="I672:N674"/>
    <mergeCell ref="A673:D673"/>
    <mergeCell ref="E673:H673"/>
    <mergeCell ref="A674:D674"/>
    <mergeCell ref="E674:H674"/>
    <mergeCell ref="A675:N675"/>
    <mergeCell ref="A676:A677"/>
    <mergeCell ref="B676:C677"/>
    <mergeCell ref="D676:E676"/>
    <mergeCell ref="F676:H676"/>
    <mergeCell ref="I676:K676"/>
    <mergeCell ref="B666:H666"/>
    <mergeCell ref="I666:N666"/>
    <mergeCell ref="A667:N667"/>
    <mergeCell ref="A668:E668"/>
    <mergeCell ref="F668:I668"/>
    <mergeCell ref="K668:N668"/>
    <mergeCell ref="A669:N669"/>
    <mergeCell ref="A670:N670"/>
    <mergeCell ref="A671:D671"/>
    <mergeCell ref="E671:H671"/>
    <mergeCell ref="I671:N671"/>
    <mergeCell ref="A659:N659"/>
    <mergeCell ref="D660:E660"/>
    <mergeCell ref="D661:E661"/>
    <mergeCell ref="I661:J661"/>
    <mergeCell ref="D662:E662"/>
    <mergeCell ref="I662:J662"/>
    <mergeCell ref="D663:E663"/>
    <mergeCell ref="I663:J663"/>
    <mergeCell ref="D664:E664"/>
    <mergeCell ref="A651:F651"/>
    <mergeCell ref="G651:N651"/>
    <mergeCell ref="A652:F652"/>
    <mergeCell ref="G652:N652"/>
    <mergeCell ref="A653:B653"/>
    <mergeCell ref="C653:N653"/>
    <mergeCell ref="A654:B654"/>
    <mergeCell ref="C654:N654"/>
    <mergeCell ref="A655:E658"/>
    <mergeCell ref="F655:H658"/>
    <mergeCell ref="I655:N658"/>
    <mergeCell ref="A644:B644"/>
    <mergeCell ref="D644:F644"/>
    <mergeCell ref="G644:H644"/>
    <mergeCell ref="A647:N647"/>
    <mergeCell ref="A648:N648"/>
    <mergeCell ref="A649:F649"/>
    <mergeCell ref="G649:N649"/>
    <mergeCell ref="A650:F650"/>
    <mergeCell ref="G650:N650"/>
    <mergeCell ref="A632:A633"/>
    <mergeCell ref="B632:B633"/>
    <mergeCell ref="A634:A635"/>
    <mergeCell ref="B634:B635"/>
    <mergeCell ref="A636:A637"/>
    <mergeCell ref="B636:B637"/>
    <mergeCell ref="A638:A639"/>
    <mergeCell ref="B638:B639"/>
    <mergeCell ref="A640:A641"/>
    <mergeCell ref="B640:B641"/>
    <mergeCell ref="A625:D625"/>
    <mergeCell ref="E625:H625"/>
    <mergeCell ref="I625:N627"/>
    <mergeCell ref="A626:D626"/>
    <mergeCell ref="E626:H626"/>
    <mergeCell ref="A627:D627"/>
    <mergeCell ref="E627:H627"/>
    <mergeCell ref="A628:N628"/>
    <mergeCell ref="A629:A630"/>
    <mergeCell ref="B629:C630"/>
    <mergeCell ref="D629:E629"/>
    <mergeCell ref="F629:H629"/>
    <mergeCell ref="I629:K629"/>
    <mergeCell ref="B619:H619"/>
    <mergeCell ref="I619:N619"/>
    <mergeCell ref="A620:N620"/>
    <mergeCell ref="A621:E621"/>
    <mergeCell ref="F621:I621"/>
    <mergeCell ref="K621:N621"/>
    <mergeCell ref="A622:N622"/>
    <mergeCell ref="A623:N623"/>
    <mergeCell ref="A624:D624"/>
    <mergeCell ref="E624:H624"/>
    <mergeCell ref="I624:N624"/>
    <mergeCell ref="A611:N611"/>
    <mergeCell ref="D612:E612"/>
    <mergeCell ref="D613:E613"/>
    <mergeCell ref="I613:J613"/>
    <mergeCell ref="D614:E614"/>
    <mergeCell ref="I614:J614"/>
    <mergeCell ref="D615:E615"/>
    <mergeCell ref="I615:J615"/>
    <mergeCell ref="D616:E616"/>
    <mergeCell ref="A604:F604"/>
    <mergeCell ref="G604:N604"/>
    <mergeCell ref="A605:F605"/>
    <mergeCell ref="G605:N605"/>
    <mergeCell ref="A606:B606"/>
    <mergeCell ref="C606:N606"/>
    <mergeCell ref="A607:E610"/>
    <mergeCell ref="F607:H610"/>
    <mergeCell ref="I607:N610"/>
    <mergeCell ref="A597:B597"/>
    <mergeCell ref="D597:F597"/>
    <mergeCell ref="G597:H597"/>
    <mergeCell ref="A600:N600"/>
    <mergeCell ref="A601:N601"/>
    <mergeCell ref="A602:F602"/>
    <mergeCell ref="G602:N602"/>
    <mergeCell ref="A603:F603"/>
    <mergeCell ref="G603:N603"/>
    <mergeCell ref="A585:A586"/>
    <mergeCell ref="B585:B586"/>
    <mergeCell ref="A587:A588"/>
    <mergeCell ref="B587:B588"/>
    <mergeCell ref="A589:A590"/>
    <mergeCell ref="B589:B590"/>
    <mergeCell ref="A591:A592"/>
    <mergeCell ref="B591:B592"/>
    <mergeCell ref="A593:A594"/>
    <mergeCell ref="B593:B594"/>
    <mergeCell ref="A578:D578"/>
    <mergeCell ref="E578:H578"/>
    <mergeCell ref="I578:N580"/>
    <mergeCell ref="A579:D579"/>
    <mergeCell ref="E579:H579"/>
    <mergeCell ref="A580:D580"/>
    <mergeCell ref="E580:H580"/>
    <mergeCell ref="A581:N581"/>
    <mergeCell ref="A582:A583"/>
    <mergeCell ref="B582:C583"/>
    <mergeCell ref="D582:E582"/>
    <mergeCell ref="F582:H582"/>
    <mergeCell ref="I582:K582"/>
    <mergeCell ref="B572:H572"/>
    <mergeCell ref="I572:N572"/>
    <mergeCell ref="A573:N573"/>
    <mergeCell ref="A574:E574"/>
    <mergeCell ref="F574:I574"/>
    <mergeCell ref="K574:N574"/>
    <mergeCell ref="A575:N575"/>
    <mergeCell ref="A576:N576"/>
    <mergeCell ref="A577:D577"/>
    <mergeCell ref="E577:H577"/>
    <mergeCell ref="I577:N577"/>
    <mergeCell ref="A564:N564"/>
    <mergeCell ref="D565:E565"/>
    <mergeCell ref="D566:E566"/>
    <mergeCell ref="I566:J566"/>
    <mergeCell ref="D567:E567"/>
    <mergeCell ref="I567:J567"/>
    <mergeCell ref="D568:E568"/>
    <mergeCell ref="I568:J568"/>
    <mergeCell ref="D569:E569"/>
    <mergeCell ref="A556:F556"/>
    <mergeCell ref="G556:N556"/>
    <mergeCell ref="A557:F557"/>
    <mergeCell ref="G557:N557"/>
    <mergeCell ref="A558:B558"/>
    <mergeCell ref="C558:N558"/>
    <mergeCell ref="A560:E563"/>
    <mergeCell ref="F560:H563"/>
    <mergeCell ref="I560:N563"/>
    <mergeCell ref="B559:N559"/>
    <mergeCell ref="A549:B549"/>
    <mergeCell ref="D549:F549"/>
    <mergeCell ref="G549:H549"/>
    <mergeCell ref="A552:N552"/>
    <mergeCell ref="A553:N553"/>
    <mergeCell ref="A554:F554"/>
    <mergeCell ref="G554:N554"/>
    <mergeCell ref="A555:F555"/>
    <mergeCell ref="G555:N555"/>
    <mergeCell ref="A537:A538"/>
    <mergeCell ref="B537:B538"/>
    <mergeCell ref="A539:A540"/>
    <mergeCell ref="B539:B540"/>
    <mergeCell ref="A541:A542"/>
    <mergeCell ref="B541:B542"/>
    <mergeCell ref="A543:A544"/>
    <mergeCell ref="B543:B544"/>
    <mergeCell ref="A545:A546"/>
    <mergeCell ref="B545:B546"/>
    <mergeCell ref="A530:D530"/>
    <mergeCell ref="E530:H530"/>
    <mergeCell ref="I530:N532"/>
    <mergeCell ref="A531:D531"/>
    <mergeCell ref="E531:H531"/>
    <mergeCell ref="A532:D532"/>
    <mergeCell ref="E532:H532"/>
    <mergeCell ref="A533:N533"/>
    <mergeCell ref="A534:A535"/>
    <mergeCell ref="B534:C535"/>
    <mergeCell ref="D534:E534"/>
    <mergeCell ref="F534:H534"/>
    <mergeCell ref="I534:K534"/>
    <mergeCell ref="B524:H524"/>
    <mergeCell ref="I524:N524"/>
    <mergeCell ref="A525:N525"/>
    <mergeCell ref="A526:E526"/>
    <mergeCell ref="F526:I526"/>
    <mergeCell ref="K526:N526"/>
    <mergeCell ref="A527:N527"/>
    <mergeCell ref="A528:N528"/>
    <mergeCell ref="A529:D529"/>
    <mergeCell ref="E529:H529"/>
    <mergeCell ref="I529:N529"/>
    <mergeCell ref="A516:N516"/>
    <mergeCell ref="D517:E517"/>
    <mergeCell ref="D518:E518"/>
    <mergeCell ref="I518:J518"/>
    <mergeCell ref="D519:E519"/>
    <mergeCell ref="I519:J519"/>
    <mergeCell ref="D520:E520"/>
    <mergeCell ref="I520:J520"/>
    <mergeCell ref="D521:E521"/>
    <mergeCell ref="A508:F508"/>
    <mergeCell ref="G508:N508"/>
    <mergeCell ref="A509:F509"/>
    <mergeCell ref="G509:N509"/>
    <mergeCell ref="A510:B510"/>
    <mergeCell ref="C510:N510"/>
    <mergeCell ref="A511:B511"/>
    <mergeCell ref="C511:N511"/>
    <mergeCell ref="A512:E515"/>
    <mergeCell ref="F512:H515"/>
    <mergeCell ref="I512:N515"/>
    <mergeCell ref="A501:B501"/>
    <mergeCell ref="D501:F501"/>
    <mergeCell ref="G501:H501"/>
    <mergeCell ref="A504:N504"/>
    <mergeCell ref="A505:N505"/>
    <mergeCell ref="A506:F506"/>
    <mergeCell ref="G506:N506"/>
    <mergeCell ref="A507:F507"/>
    <mergeCell ref="G507:N507"/>
    <mergeCell ref="A489:A490"/>
    <mergeCell ref="B489:B490"/>
    <mergeCell ref="A491:A492"/>
    <mergeCell ref="B491:B492"/>
    <mergeCell ref="A493:A494"/>
    <mergeCell ref="B493:B494"/>
    <mergeCell ref="A495:A496"/>
    <mergeCell ref="B495:B496"/>
    <mergeCell ref="A497:A498"/>
    <mergeCell ref="B497:B498"/>
    <mergeCell ref="A482:D482"/>
    <mergeCell ref="E482:H482"/>
    <mergeCell ref="I482:N484"/>
    <mergeCell ref="A483:D483"/>
    <mergeCell ref="E483:H483"/>
    <mergeCell ref="A484:D484"/>
    <mergeCell ref="E484:H484"/>
    <mergeCell ref="A485:N485"/>
    <mergeCell ref="A486:A487"/>
    <mergeCell ref="B486:C487"/>
    <mergeCell ref="D486:E486"/>
    <mergeCell ref="F486:H486"/>
    <mergeCell ref="I486:K486"/>
    <mergeCell ref="B476:H476"/>
    <mergeCell ref="I476:N476"/>
    <mergeCell ref="A477:N477"/>
    <mergeCell ref="A478:E478"/>
    <mergeCell ref="F478:I478"/>
    <mergeCell ref="K478:N478"/>
    <mergeCell ref="A479:N479"/>
    <mergeCell ref="A480:N480"/>
    <mergeCell ref="A481:D481"/>
    <mergeCell ref="E481:H481"/>
    <mergeCell ref="I481:N481"/>
    <mergeCell ref="A468:N468"/>
    <mergeCell ref="D469:E469"/>
    <mergeCell ref="D470:E470"/>
    <mergeCell ref="I470:J470"/>
    <mergeCell ref="D471:E471"/>
    <mergeCell ref="I471:J471"/>
    <mergeCell ref="D472:E472"/>
    <mergeCell ref="I472:J472"/>
    <mergeCell ref="D473:E473"/>
    <mergeCell ref="A460:F460"/>
    <mergeCell ref="G460:N460"/>
    <mergeCell ref="A461:F461"/>
    <mergeCell ref="G461:N461"/>
    <mergeCell ref="A462:B462"/>
    <mergeCell ref="C462:N462"/>
    <mergeCell ref="A464:E467"/>
    <mergeCell ref="F464:H467"/>
    <mergeCell ref="I464:N467"/>
    <mergeCell ref="B463:N463"/>
    <mergeCell ref="A453:B453"/>
    <mergeCell ref="D453:F453"/>
    <mergeCell ref="G453:H453"/>
    <mergeCell ref="A456:N456"/>
    <mergeCell ref="A457:N457"/>
    <mergeCell ref="A458:F458"/>
    <mergeCell ref="G458:N458"/>
    <mergeCell ref="A459:F459"/>
    <mergeCell ref="G459:N459"/>
    <mergeCell ref="A441:A442"/>
    <mergeCell ref="B441:B442"/>
    <mergeCell ref="A443:A444"/>
    <mergeCell ref="B443:B444"/>
    <mergeCell ref="A445:A446"/>
    <mergeCell ref="B445:B446"/>
    <mergeCell ref="A447:A448"/>
    <mergeCell ref="B447:B448"/>
    <mergeCell ref="A449:A450"/>
    <mergeCell ref="B449:B450"/>
    <mergeCell ref="A434:D434"/>
    <mergeCell ref="E434:H434"/>
    <mergeCell ref="I434:N436"/>
    <mergeCell ref="A435:D435"/>
    <mergeCell ref="E435:H435"/>
    <mergeCell ref="A436:D436"/>
    <mergeCell ref="E436:H436"/>
    <mergeCell ref="A437:N437"/>
    <mergeCell ref="A438:A439"/>
    <mergeCell ref="B438:C439"/>
    <mergeCell ref="D438:E438"/>
    <mergeCell ref="F438:H438"/>
    <mergeCell ref="I438:K438"/>
    <mergeCell ref="B428:H428"/>
    <mergeCell ref="I428:N428"/>
    <mergeCell ref="A429:N429"/>
    <mergeCell ref="A430:E430"/>
    <mergeCell ref="F430:I430"/>
    <mergeCell ref="K430:N430"/>
    <mergeCell ref="A431:N431"/>
    <mergeCell ref="A432:N432"/>
    <mergeCell ref="A433:D433"/>
    <mergeCell ref="E433:H433"/>
    <mergeCell ref="I433:N433"/>
    <mergeCell ref="A420:N420"/>
    <mergeCell ref="D421:E421"/>
    <mergeCell ref="D422:E422"/>
    <mergeCell ref="I422:J422"/>
    <mergeCell ref="D423:E423"/>
    <mergeCell ref="I423:J423"/>
    <mergeCell ref="D424:E424"/>
    <mergeCell ref="I424:J424"/>
    <mergeCell ref="D425:E425"/>
    <mergeCell ref="A413:F413"/>
    <mergeCell ref="G413:N413"/>
    <mergeCell ref="A414:F414"/>
    <mergeCell ref="G414:N414"/>
    <mergeCell ref="A415:B415"/>
    <mergeCell ref="C415:N415"/>
    <mergeCell ref="A416:E419"/>
    <mergeCell ref="F416:H419"/>
    <mergeCell ref="I416:N419"/>
    <mergeCell ref="A406:B406"/>
    <mergeCell ref="D406:F406"/>
    <mergeCell ref="G406:H406"/>
    <mergeCell ref="A409:N409"/>
    <mergeCell ref="A410:N410"/>
    <mergeCell ref="A411:F411"/>
    <mergeCell ref="G411:N411"/>
    <mergeCell ref="A412:F412"/>
    <mergeCell ref="G412:N412"/>
    <mergeCell ref="A394:A395"/>
    <mergeCell ref="B394:B395"/>
    <mergeCell ref="A396:A397"/>
    <mergeCell ref="B396:B397"/>
    <mergeCell ref="A398:A399"/>
    <mergeCell ref="B398:B399"/>
    <mergeCell ref="A400:A401"/>
    <mergeCell ref="B400:B401"/>
    <mergeCell ref="A402:A403"/>
    <mergeCell ref="B402:B403"/>
    <mergeCell ref="A387:D387"/>
    <mergeCell ref="E387:H387"/>
    <mergeCell ref="I387:N389"/>
    <mergeCell ref="A388:D388"/>
    <mergeCell ref="E388:H388"/>
    <mergeCell ref="A389:D389"/>
    <mergeCell ref="E389:H389"/>
    <mergeCell ref="A390:N390"/>
    <mergeCell ref="A391:A392"/>
    <mergeCell ref="B391:C392"/>
    <mergeCell ref="D391:E391"/>
    <mergeCell ref="F391:H391"/>
    <mergeCell ref="I391:K391"/>
    <mergeCell ref="B381:H381"/>
    <mergeCell ref="I381:N381"/>
    <mergeCell ref="A382:N382"/>
    <mergeCell ref="A383:E383"/>
    <mergeCell ref="F383:I383"/>
    <mergeCell ref="K383:N383"/>
    <mergeCell ref="A384:N384"/>
    <mergeCell ref="A385:N385"/>
    <mergeCell ref="A386:D386"/>
    <mergeCell ref="E386:H386"/>
    <mergeCell ref="I386:N386"/>
    <mergeCell ref="A5:N5"/>
    <mergeCell ref="A6:D6"/>
    <mergeCell ref="E6:H6"/>
    <mergeCell ref="I6:N6"/>
    <mergeCell ref="A7:D7"/>
    <mergeCell ref="E7:H7"/>
    <mergeCell ref="B1:H1"/>
    <mergeCell ref="I1:N1"/>
    <mergeCell ref="A2:N2"/>
    <mergeCell ref="A3:E3"/>
    <mergeCell ref="A4:N4"/>
    <mergeCell ref="A10:N10"/>
    <mergeCell ref="A11:A12"/>
    <mergeCell ref="B11:C12"/>
    <mergeCell ref="D11:E11"/>
    <mergeCell ref="F11:H11"/>
    <mergeCell ref="I11:K11"/>
    <mergeCell ref="A8:D8"/>
    <mergeCell ref="E8:H8"/>
    <mergeCell ref="A9:D9"/>
    <mergeCell ref="E9:H9"/>
    <mergeCell ref="A20:A21"/>
    <mergeCell ref="B20:B21"/>
    <mergeCell ref="A22:A23"/>
    <mergeCell ref="B22:B23"/>
    <mergeCell ref="A26:B26"/>
    <mergeCell ref="D26:F26"/>
    <mergeCell ref="A14:A15"/>
    <mergeCell ref="B14:B15"/>
    <mergeCell ref="A16:A17"/>
    <mergeCell ref="B16:B17"/>
    <mergeCell ref="A18:A19"/>
    <mergeCell ref="B18:B19"/>
    <mergeCell ref="G34:N34"/>
    <mergeCell ref="A35:B35"/>
    <mergeCell ref="C35:N35"/>
    <mergeCell ref="G26:H26"/>
    <mergeCell ref="A29:N29"/>
    <mergeCell ref="A30:N30"/>
    <mergeCell ref="A31:F31"/>
    <mergeCell ref="G31:N31"/>
    <mergeCell ref="A32:F32"/>
    <mergeCell ref="G32:N32"/>
    <mergeCell ref="B48:H48"/>
    <mergeCell ref="I48:N48"/>
    <mergeCell ref="A49:N49"/>
    <mergeCell ref="A50:E50"/>
    <mergeCell ref="F50:I50"/>
    <mergeCell ref="K50:N50"/>
    <mergeCell ref="D45:E45"/>
    <mergeCell ref="F3:I3"/>
    <mergeCell ref="I7:N9"/>
    <mergeCell ref="K3:N3"/>
    <mergeCell ref="A40:N40"/>
    <mergeCell ref="D41:E41"/>
    <mergeCell ref="D42:E42"/>
    <mergeCell ref="I42:J42"/>
    <mergeCell ref="D43:E43"/>
    <mergeCell ref="I43:J43"/>
    <mergeCell ref="D44:E44"/>
    <mergeCell ref="I44:J44"/>
    <mergeCell ref="A36:E39"/>
    <mergeCell ref="F36:H39"/>
    <mergeCell ref="I36:N39"/>
    <mergeCell ref="A33:F33"/>
    <mergeCell ref="G33:N33"/>
    <mergeCell ref="A34:F34"/>
    <mergeCell ref="A51:N51"/>
    <mergeCell ref="A52:N52"/>
    <mergeCell ref="A53:D53"/>
    <mergeCell ref="E53:H53"/>
    <mergeCell ref="I53:N53"/>
    <mergeCell ref="A54:D54"/>
    <mergeCell ref="E54:H54"/>
    <mergeCell ref="I54:N56"/>
    <mergeCell ref="A55:D55"/>
    <mergeCell ref="E55:H55"/>
    <mergeCell ref="A61:A62"/>
    <mergeCell ref="B61:B62"/>
    <mergeCell ref="A63:A64"/>
    <mergeCell ref="B63:B64"/>
    <mergeCell ref="A65:A66"/>
    <mergeCell ref="B65:B66"/>
    <mergeCell ref="A56:D56"/>
    <mergeCell ref="E56:H56"/>
    <mergeCell ref="A57:N57"/>
    <mergeCell ref="A58:A59"/>
    <mergeCell ref="B58:C59"/>
    <mergeCell ref="D58:E58"/>
    <mergeCell ref="F58:H58"/>
    <mergeCell ref="I58:K58"/>
    <mergeCell ref="G73:H73"/>
    <mergeCell ref="A76:N76"/>
    <mergeCell ref="A77:N77"/>
    <mergeCell ref="A78:F78"/>
    <mergeCell ref="G78:N78"/>
    <mergeCell ref="A79:F79"/>
    <mergeCell ref="G79:N79"/>
    <mergeCell ref="A67:A68"/>
    <mergeCell ref="B67:B68"/>
    <mergeCell ref="A69:A70"/>
    <mergeCell ref="B69:B70"/>
    <mergeCell ref="A73:B73"/>
    <mergeCell ref="D73:F73"/>
    <mergeCell ref="A83:E86"/>
    <mergeCell ref="F83:H86"/>
    <mergeCell ref="I83:N86"/>
    <mergeCell ref="A87:N87"/>
    <mergeCell ref="A80:F80"/>
    <mergeCell ref="G80:N80"/>
    <mergeCell ref="A81:F81"/>
    <mergeCell ref="G81:N81"/>
    <mergeCell ref="A82:B82"/>
    <mergeCell ref="C82:N82"/>
    <mergeCell ref="D92:E92"/>
    <mergeCell ref="B95:H95"/>
    <mergeCell ref="I95:N95"/>
    <mergeCell ref="A96:N96"/>
    <mergeCell ref="A97:E97"/>
    <mergeCell ref="F97:I97"/>
    <mergeCell ref="K97:N97"/>
    <mergeCell ref="D88:E88"/>
    <mergeCell ref="D89:E89"/>
    <mergeCell ref="I89:J89"/>
    <mergeCell ref="D90:E90"/>
    <mergeCell ref="I90:J90"/>
    <mergeCell ref="D91:E91"/>
    <mergeCell ref="I91:J91"/>
    <mergeCell ref="A98:N98"/>
    <mergeCell ref="A99:N99"/>
    <mergeCell ref="A100:D100"/>
    <mergeCell ref="E100:H100"/>
    <mergeCell ref="I100:N100"/>
    <mergeCell ref="A101:D101"/>
    <mergeCell ref="E101:H101"/>
    <mergeCell ref="I101:N103"/>
    <mergeCell ref="A102:D102"/>
    <mergeCell ref="E102:H102"/>
    <mergeCell ref="A108:A109"/>
    <mergeCell ref="B108:B109"/>
    <mergeCell ref="A110:A111"/>
    <mergeCell ref="B110:B111"/>
    <mergeCell ref="A112:A113"/>
    <mergeCell ref="B112:B113"/>
    <mergeCell ref="A103:D103"/>
    <mergeCell ref="E103:H103"/>
    <mergeCell ref="A104:N104"/>
    <mergeCell ref="A105:A106"/>
    <mergeCell ref="B105:C106"/>
    <mergeCell ref="D105:E105"/>
    <mergeCell ref="F105:H105"/>
    <mergeCell ref="I105:K105"/>
    <mergeCell ref="G120:H120"/>
    <mergeCell ref="A123:N123"/>
    <mergeCell ref="A124:N124"/>
    <mergeCell ref="A125:F125"/>
    <mergeCell ref="G125:N125"/>
    <mergeCell ref="A126:F126"/>
    <mergeCell ref="G126:N126"/>
    <mergeCell ref="A114:A115"/>
    <mergeCell ref="B114:B115"/>
    <mergeCell ref="A116:A117"/>
    <mergeCell ref="B116:B117"/>
    <mergeCell ref="A120:B120"/>
    <mergeCell ref="D120:F120"/>
    <mergeCell ref="A130:B130"/>
    <mergeCell ref="C130:N130"/>
    <mergeCell ref="A131:E134"/>
    <mergeCell ref="F131:H134"/>
    <mergeCell ref="I131:N134"/>
    <mergeCell ref="A135:N135"/>
    <mergeCell ref="A127:F127"/>
    <mergeCell ref="G127:N127"/>
    <mergeCell ref="A128:F128"/>
    <mergeCell ref="G128:N128"/>
    <mergeCell ref="A129:B129"/>
    <mergeCell ref="C129:N129"/>
    <mergeCell ref="D140:E140"/>
    <mergeCell ref="B143:H143"/>
    <mergeCell ref="I143:N143"/>
    <mergeCell ref="A144:N144"/>
    <mergeCell ref="A145:E145"/>
    <mergeCell ref="F145:I145"/>
    <mergeCell ref="K145:N145"/>
    <mergeCell ref="D136:E136"/>
    <mergeCell ref="D137:E137"/>
    <mergeCell ref="I137:J137"/>
    <mergeCell ref="D138:E138"/>
    <mergeCell ref="I138:J138"/>
    <mergeCell ref="D139:E139"/>
    <mergeCell ref="I139:J139"/>
    <mergeCell ref="A146:N146"/>
    <mergeCell ref="A147:N147"/>
    <mergeCell ref="A148:D148"/>
    <mergeCell ref="E148:H148"/>
    <mergeCell ref="I148:N148"/>
    <mergeCell ref="A149:D149"/>
    <mergeCell ref="E149:H149"/>
    <mergeCell ref="I149:N151"/>
    <mergeCell ref="A150:D150"/>
    <mergeCell ref="E150:H150"/>
    <mergeCell ref="A156:A157"/>
    <mergeCell ref="B156:B157"/>
    <mergeCell ref="A158:A159"/>
    <mergeCell ref="B158:B159"/>
    <mergeCell ref="A160:A161"/>
    <mergeCell ref="B160:B161"/>
    <mergeCell ref="A151:D151"/>
    <mergeCell ref="E151:H151"/>
    <mergeCell ref="A152:N152"/>
    <mergeCell ref="A153:A154"/>
    <mergeCell ref="B153:C154"/>
    <mergeCell ref="D153:E153"/>
    <mergeCell ref="F153:H153"/>
    <mergeCell ref="I153:K153"/>
    <mergeCell ref="G168:H168"/>
    <mergeCell ref="A171:N171"/>
    <mergeCell ref="A172:N172"/>
    <mergeCell ref="A173:F173"/>
    <mergeCell ref="G173:N173"/>
    <mergeCell ref="A174:F174"/>
    <mergeCell ref="G174:N174"/>
    <mergeCell ref="A162:A163"/>
    <mergeCell ref="B162:B163"/>
    <mergeCell ref="A164:A165"/>
    <mergeCell ref="B164:B165"/>
    <mergeCell ref="A168:B168"/>
    <mergeCell ref="D168:F168"/>
    <mergeCell ref="A178:B178"/>
    <mergeCell ref="C178:N178"/>
    <mergeCell ref="A179:E182"/>
    <mergeCell ref="F179:H182"/>
    <mergeCell ref="I179:N182"/>
    <mergeCell ref="A183:N183"/>
    <mergeCell ref="A175:F175"/>
    <mergeCell ref="G175:N175"/>
    <mergeCell ref="A176:F176"/>
    <mergeCell ref="G176:N176"/>
    <mergeCell ref="A177:B177"/>
    <mergeCell ref="C177:N177"/>
    <mergeCell ref="D188:E188"/>
    <mergeCell ref="B190:H190"/>
    <mergeCell ref="I190:N190"/>
    <mergeCell ref="A191:N191"/>
    <mergeCell ref="A192:E192"/>
    <mergeCell ref="F192:I192"/>
    <mergeCell ref="K192:N192"/>
    <mergeCell ref="D184:E184"/>
    <mergeCell ref="D185:E185"/>
    <mergeCell ref="I185:J185"/>
    <mergeCell ref="D186:E186"/>
    <mergeCell ref="I186:J186"/>
    <mergeCell ref="D187:E187"/>
    <mergeCell ref="I187:J187"/>
    <mergeCell ref="A193:N193"/>
    <mergeCell ref="A194:N194"/>
    <mergeCell ref="A195:D195"/>
    <mergeCell ref="E195:H195"/>
    <mergeCell ref="I195:N195"/>
    <mergeCell ref="A196:D196"/>
    <mergeCell ref="E196:H196"/>
    <mergeCell ref="I196:N198"/>
    <mergeCell ref="A197:D197"/>
    <mergeCell ref="E197:H197"/>
    <mergeCell ref="A203:A204"/>
    <mergeCell ref="B203:B204"/>
    <mergeCell ref="A205:A206"/>
    <mergeCell ref="B205:B206"/>
    <mergeCell ref="A207:A208"/>
    <mergeCell ref="B207:B208"/>
    <mergeCell ref="A198:D198"/>
    <mergeCell ref="E198:H198"/>
    <mergeCell ref="A199:N199"/>
    <mergeCell ref="A200:A201"/>
    <mergeCell ref="B200:C201"/>
    <mergeCell ref="D200:E200"/>
    <mergeCell ref="F200:H200"/>
    <mergeCell ref="I200:K200"/>
    <mergeCell ref="G215:H215"/>
    <mergeCell ref="A218:N218"/>
    <mergeCell ref="A219:N219"/>
    <mergeCell ref="A220:F220"/>
    <mergeCell ref="G220:N220"/>
    <mergeCell ref="A221:F221"/>
    <mergeCell ref="G221:N221"/>
    <mergeCell ref="A209:A210"/>
    <mergeCell ref="B209:B210"/>
    <mergeCell ref="A211:A212"/>
    <mergeCell ref="B211:B212"/>
    <mergeCell ref="A215:B215"/>
    <mergeCell ref="D215:F215"/>
    <mergeCell ref="A225:B225"/>
    <mergeCell ref="C225:N225"/>
    <mergeCell ref="A226:E229"/>
    <mergeCell ref="F226:H229"/>
    <mergeCell ref="I226:N229"/>
    <mergeCell ref="A230:N230"/>
    <mergeCell ref="A222:F222"/>
    <mergeCell ref="G222:N222"/>
    <mergeCell ref="A223:F223"/>
    <mergeCell ref="G223:N223"/>
    <mergeCell ref="A224:B224"/>
    <mergeCell ref="C224:N224"/>
    <mergeCell ref="D235:E235"/>
    <mergeCell ref="B238:H238"/>
    <mergeCell ref="I238:N238"/>
    <mergeCell ref="A239:N239"/>
    <mergeCell ref="A240:E240"/>
    <mergeCell ref="F240:I240"/>
    <mergeCell ref="K240:N240"/>
    <mergeCell ref="D231:E231"/>
    <mergeCell ref="D232:E232"/>
    <mergeCell ref="I232:J232"/>
    <mergeCell ref="D233:E233"/>
    <mergeCell ref="I233:J233"/>
    <mergeCell ref="D234:E234"/>
    <mergeCell ref="I234:J234"/>
    <mergeCell ref="A241:N241"/>
    <mergeCell ref="A242:N242"/>
    <mergeCell ref="A243:D243"/>
    <mergeCell ref="E243:H243"/>
    <mergeCell ref="I243:N243"/>
    <mergeCell ref="A244:D244"/>
    <mergeCell ref="E244:H244"/>
    <mergeCell ref="I244:N246"/>
    <mergeCell ref="A245:D245"/>
    <mergeCell ref="E245:H245"/>
    <mergeCell ref="A251:A252"/>
    <mergeCell ref="B251:B252"/>
    <mergeCell ref="A253:A254"/>
    <mergeCell ref="B253:B254"/>
    <mergeCell ref="A255:A256"/>
    <mergeCell ref="B255:B256"/>
    <mergeCell ref="A246:D246"/>
    <mergeCell ref="E246:H246"/>
    <mergeCell ref="A247:N247"/>
    <mergeCell ref="A248:A249"/>
    <mergeCell ref="B248:C249"/>
    <mergeCell ref="D248:E248"/>
    <mergeCell ref="F248:H248"/>
    <mergeCell ref="I248:K248"/>
    <mergeCell ref="G263:H263"/>
    <mergeCell ref="A266:N266"/>
    <mergeCell ref="A267:N267"/>
    <mergeCell ref="A268:F268"/>
    <mergeCell ref="G268:N268"/>
    <mergeCell ref="A269:F269"/>
    <mergeCell ref="G269:N269"/>
    <mergeCell ref="A257:A258"/>
    <mergeCell ref="B257:B258"/>
    <mergeCell ref="A259:A260"/>
    <mergeCell ref="B259:B260"/>
    <mergeCell ref="A263:B263"/>
    <mergeCell ref="D263:F263"/>
    <mergeCell ref="A273:E276"/>
    <mergeCell ref="F273:H276"/>
    <mergeCell ref="I273:N276"/>
    <mergeCell ref="A277:N277"/>
    <mergeCell ref="A270:F270"/>
    <mergeCell ref="G270:N270"/>
    <mergeCell ref="A271:F271"/>
    <mergeCell ref="G271:N271"/>
    <mergeCell ref="A272:B272"/>
    <mergeCell ref="C272:N272"/>
    <mergeCell ref="D282:E282"/>
    <mergeCell ref="B285:H285"/>
    <mergeCell ref="I285:N285"/>
    <mergeCell ref="A286:N286"/>
    <mergeCell ref="A287:E287"/>
    <mergeCell ref="F287:I287"/>
    <mergeCell ref="K287:N287"/>
    <mergeCell ref="D278:E278"/>
    <mergeCell ref="D279:E279"/>
    <mergeCell ref="I279:J279"/>
    <mergeCell ref="D280:E280"/>
    <mergeCell ref="I280:J280"/>
    <mergeCell ref="D281:E281"/>
    <mergeCell ref="I281:J281"/>
    <mergeCell ref="A288:N288"/>
    <mergeCell ref="A289:N289"/>
    <mergeCell ref="A290:D290"/>
    <mergeCell ref="E290:H290"/>
    <mergeCell ref="I290:N290"/>
    <mergeCell ref="A291:D291"/>
    <mergeCell ref="E291:H291"/>
    <mergeCell ref="I291:N293"/>
    <mergeCell ref="A292:D292"/>
    <mergeCell ref="E292:H292"/>
    <mergeCell ref="A298:A299"/>
    <mergeCell ref="B298:B299"/>
    <mergeCell ref="A300:A301"/>
    <mergeCell ref="B300:B301"/>
    <mergeCell ref="A302:A303"/>
    <mergeCell ref="B302:B303"/>
    <mergeCell ref="A293:D293"/>
    <mergeCell ref="E293:H293"/>
    <mergeCell ref="A294:N294"/>
    <mergeCell ref="A295:A296"/>
    <mergeCell ref="B295:C296"/>
    <mergeCell ref="D295:E295"/>
    <mergeCell ref="F295:H295"/>
    <mergeCell ref="I295:K295"/>
    <mergeCell ref="G310:H310"/>
    <mergeCell ref="A313:N313"/>
    <mergeCell ref="A314:N314"/>
    <mergeCell ref="A315:F315"/>
    <mergeCell ref="G315:N315"/>
    <mergeCell ref="A316:F316"/>
    <mergeCell ref="G316:N316"/>
    <mergeCell ref="A304:A305"/>
    <mergeCell ref="B304:B305"/>
    <mergeCell ref="A306:A307"/>
    <mergeCell ref="B306:B307"/>
    <mergeCell ref="A310:B310"/>
    <mergeCell ref="D310:F310"/>
    <mergeCell ref="A320:B320"/>
    <mergeCell ref="C320:N320"/>
    <mergeCell ref="A321:E324"/>
    <mergeCell ref="F321:H324"/>
    <mergeCell ref="I321:N324"/>
    <mergeCell ref="A325:N325"/>
    <mergeCell ref="A317:F317"/>
    <mergeCell ref="G317:N317"/>
    <mergeCell ref="A318:F318"/>
    <mergeCell ref="G318:N318"/>
    <mergeCell ref="A319:B319"/>
    <mergeCell ref="C319:N319"/>
    <mergeCell ref="D330:E330"/>
    <mergeCell ref="B333:H333"/>
    <mergeCell ref="I333:N333"/>
    <mergeCell ref="A334:N334"/>
    <mergeCell ref="A335:E335"/>
    <mergeCell ref="F335:I335"/>
    <mergeCell ref="K335:N335"/>
    <mergeCell ref="D326:E326"/>
    <mergeCell ref="D327:E327"/>
    <mergeCell ref="I327:J327"/>
    <mergeCell ref="D328:E328"/>
    <mergeCell ref="I328:J328"/>
    <mergeCell ref="D329:E329"/>
    <mergeCell ref="I329:J329"/>
    <mergeCell ref="A336:N336"/>
    <mergeCell ref="A337:N337"/>
    <mergeCell ref="A338:D338"/>
    <mergeCell ref="E338:H338"/>
    <mergeCell ref="I338:N338"/>
    <mergeCell ref="A339:D339"/>
    <mergeCell ref="E339:H339"/>
    <mergeCell ref="I339:N341"/>
    <mergeCell ref="A340:D340"/>
    <mergeCell ref="E340:H340"/>
    <mergeCell ref="A346:A347"/>
    <mergeCell ref="B346:B347"/>
    <mergeCell ref="A348:A349"/>
    <mergeCell ref="B348:B349"/>
    <mergeCell ref="A350:A351"/>
    <mergeCell ref="B350:B351"/>
    <mergeCell ref="A341:D341"/>
    <mergeCell ref="E341:H341"/>
    <mergeCell ref="A342:N342"/>
    <mergeCell ref="A343:A344"/>
    <mergeCell ref="B343:C344"/>
    <mergeCell ref="D343:E343"/>
    <mergeCell ref="F343:H343"/>
    <mergeCell ref="I343:K343"/>
    <mergeCell ref="A363:F363"/>
    <mergeCell ref="G363:N363"/>
    <mergeCell ref="A364:F364"/>
    <mergeCell ref="G364:N364"/>
    <mergeCell ref="A352:A353"/>
    <mergeCell ref="B352:B353"/>
    <mergeCell ref="A354:A355"/>
    <mergeCell ref="B354:B355"/>
    <mergeCell ref="A358:B358"/>
    <mergeCell ref="D358:F358"/>
    <mergeCell ref="D378:E378"/>
    <mergeCell ref="A27:N28"/>
    <mergeCell ref="D374:E374"/>
    <mergeCell ref="D375:E375"/>
    <mergeCell ref="I375:J375"/>
    <mergeCell ref="D376:E376"/>
    <mergeCell ref="I376:J376"/>
    <mergeCell ref="D377:E377"/>
    <mergeCell ref="I377:J377"/>
    <mergeCell ref="A368:B368"/>
    <mergeCell ref="C368:N368"/>
    <mergeCell ref="A369:E372"/>
    <mergeCell ref="F369:H372"/>
    <mergeCell ref="I369:N372"/>
    <mergeCell ref="A373:N373"/>
    <mergeCell ref="A365:F365"/>
    <mergeCell ref="G365:N365"/>
    <mergeCell ref="A366:F366"/>
    <mergeCell ref="G366:N366"/>
    <mergeCell ref="A367:B367"/>
    <mergeCell ref="C367:N367"/>
    <mergeCell ref="G358:H358"/>
    <mergeCell ref="A361:N361"/>
    <mergeCell ref="A362:N362"/>
  </mergeCells>
  <hyperlinks>
    <hyperlink ref="K3" r:id="rId1"/>
    <hyperlink ref="K50" r:id="rId2"/>
    <hyperlink ref="K97" r:id="rId3"/>
    <hyperlink ref="K145" r:id="rId4"/>
    <hyperlink ref="K192" r:id="rId5"/>
    <hyperlink ref="K240" r:id="rId6"/>
    <hyperlink ref="K287" r:id="rId7"/>
    <hyperlink ref="K335" r:id="rId8"/>
    <hyperlink ref="K383" r:id="rId9"/>
    <hyperlink ref="K430" r:id="rId10"/>
    <hyperlink ref="K478" r:id="rId11"/>
    <hyperlink ref="K526" r:id="rId12"/>
    <hyperlink ref="K574" r:id="rId13"/>
    <hyperlink ref="K621" r:id="rId14"/>
    <hyperlink ref="K668" r:id="rId15"/>
  </hyperlinks>
  <pageMargins left="0.16" right="0.23" top="0.75" bottom="0.75" header="0.3" footer="0.3"/>
  <pageSetup orientation="portrait" r:id="rId16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2"/>
  <sheetViews>
    <sheetView topLeftCell="AK1" workbookViewId="0">
      <selection activeCell="AS12" sqref="AS12"/>
    </sheetView>
  </sheetViews>
  <sheetFormatPr defaultRowHeight="15.75" x14ac:dyDescent="0.25"/>
  <cols>
    <col min="1" max="1" width="4.42578125" style="18" customWidth="1"/>
    <col min="2" max="2" width="23" style="18" customWidth="1"/>
    <col min="3" max="19" width="9.140625" style="18"/>
    <col min="20" max="20" width="23" style="18" customWidth="1"/>
    <col min="21" max="37" width="9.140625" style="18"/>
    <col min="38" max="38" width="20.85546875" style="18" customWidth="1"/>
    <col min="39" max="47" width="9.140625" style="18"/>
    <col min="48" max="48" width="7.7109375" style="18" customWidth="1"/>
    <col min="49" max="52" width="9.140625" style="18"/>
    <col min="53" max="53" width="11" style="18" customWidth="1"/>
    <col min="54" max="54" width="12.140625" style="18" customWidth="1"/>
    <col min="55" max="16384" width="9.140625" style="18"/>
  </cols>
  <sheetData>
    <row r="1" spans="1:54" x14ac:dyDescent="0.25">
      <c r="A1" s="205" t="s">
        <v>59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7"/>
      <c r="S1" s="205" t="s">
        <v>59</v>
      </c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5" t="s">
        <v>59</v>
      </c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11" t="s">
        <v>175</v>
      </c>
      <c r="BB1" s="212"/>
    </row>
    <row r="2" spans="1:54" x14ac:dyDescent="0.25">
      <c r="A2" s="200" t="s">
        <v>75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201"/>
      <c r="S2" s="200" t="s">
        <v>75</v>
      </c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200" t="s">
        <v>75</v>
      </c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213"/>
      <c r="BB2" s="214"/>
    </row>
    <row r="3" spans="1:54" x14ac:dyDescent="0.25">
      <c r="A3" s="200" t="s">
        <v>57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201"/>
      <c r="S3" s="16" t="s">
        <v>57</v>
      </c>
      <c r="T3" s="17"/>
      <c r="U3" s="11"/>
      <c r="V3" s="11"/>
      <c r="W3" s="11"/>
      <c r="X3" s="11"/>
      <c r="Y3" s="11"/>
      <c r="Z3" s="11"/>
      <c r="AA3" s="11"/>
      <c r="AB3" s="12"/>
      <c r="AC3" s="17"/>
      <c r="AD3" s="17"/>
      <c r="AE3" s="17"/>
      <c r="AF3" s="17"/>
      <c r="AG3" s="17"/>
      <c r="AH3" s="17"/>
      <c r="AI3" s="17"/>
      <c r="AJ3" s="17"/>
      <c r="AK3" s="200" t="s">
        <v>57</v>
      </c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213"/>
      <c r="BB3" s="214"/>
    </row>
    <row r="4" spans="1:54" x14ac:dyDescent="0.25">
      <c r="B4" s="11"/>
      <c r="C4" s="200" t="s">
        <v>8</v>
      </c>
      <c r="D4" s="198"/>
      <c r="E4" s="198"/>
      <c r="F4" s="198"/>
      <c r="G4" s="198"/>
      <c r="H4" s="198"/>
      <c r="I4" s="198"/>
      <c r="J4" s="201"/>
      <c r="K4" s="200" t="s">
        <v>42</v>
      </c>
      <c r="L4" s="198"/>
      <c r="M4" s="198"/>
      <c r="N4" s="198"/>
      <c r="O4" s="198"/>
      <c r="P4" s="198"/>
      <c r="Q4" s="198"/>
      <c r="R4" s="201"/>
      <c r="S4" s="16"/>
      <c r="T4" s="17"/>
      <c r="U4" s="197" t="s">
        <v>58</v>
      </c>
      <c r="V4" s="198"/>
      <c r="W4" s="198"/>
      <c r="X4" s="198"/>
      <c r="Y4" s="198"/>
      <c r="Z4" s="198"/>
      <c r="AA4" s="198"/>
      <c r="AB4" s="201"/>
      <c r="AC4" s="200" t="s">
        <v>44</v>
      </c>
      <c r="AD4" s="198"/>
      <c r="AE4" s="198"/>
      <c r="AF4" s="198"/>
      <c r="AG4" s="198"/>
      <c r="AH4" s="198"/>
      <c r="AI4" s="198"/>
      <c r="AJ4" s="199"/>
      <c r="AL4" s="19"/>
      <c r="AM4" s="197" t="s">
        <v>49</v>
      </c>
      <c r="AN4" s="198"/>
      <c r="AO4" s="198"/>
      <c r="AP4" s="198"/>
      <c r="AQ4" s="198"/>
      <c r="AR4" s="198"/>
      <c r="AS4" s="198"/>
      <c r="AT4" s="201"/>
      <c r="AU4" s="202" t="s">
        <v>76</v>
      </c>
      <c r="AV4" s="203"/>
      <c r="AW4" s="204"/>
      <c r="AX4" s="20"/>
      <c r="AY4" s="20"/>
      <c r="AZ4" s="132"/>
      <c r="BA4" s="213"/>
      <c r="BB4" s="214"/>
    </row>
    <row r="5" spans="1:54" x14ac:dyDescent="0.25">
      <c r="A5" s="21" t="s">
        <v>54</v>
      </c>
      <c r="B5" s="22" t="s">
        <v>47</v>
      </c>
      <c r="C5" s="13" t="s">
        <v>50</v>
      </c>
      <c r="D5" s="13" t="s">
        <v>51</v>
      </c>
      <c r="E5" s="13" t="s">
        <v>52</v>
      </c>
      <c r="F5" s="23" t="s">
        <v>29</v>
      </c>
      <c r="G5" s="11"/>
      <c r="H5" s="24"/>
      <c r="I5" s="13" t="s">
        <v>53</v>
      </c>
      <c r="J5" s="14" t="s">
        <v>30</v>
      </c>
      <c r="K5" s="13" t="s">
        <v>50</v>
      </c>
      <c r="L5" s="13" t="s">
        <v>51</v>
      </c>
      <c r="M5" s="13" t="s">
        <v>52</v>
      </c>
      <c r="N5" s="23" t="s">
        <v>29</v>
      </c>
      <c r="O5" s="11"/>
      <c r="P5" s="24"/>
      <c r="Q5" s="13" t="s">
        <v>53</v>
      </c>
      <c r="R5" s="13" t="s">
        <v>30</v>
      </c>
      <c r="S5" s="25" t="s">
        <v>54</v>
      </c>
      <c r="T5" s="13" t="s">
        <v>47</v>
      </c>
      <c r="U5" s="13" t="s">
        <v>50</v>
      </c>
      <c r="V5" s="13" t="s">
        <v>51</v>
      </c>
      <c r="W5" s="13" t="s">
        <v>52</v>
      </c>
      <c r="X5" s="23" t="s">
        <v>29</v>
      </c>
      <c r="Y5" s="11"/>
      <c r="Z5" s="24"/>
      <c r="AA5" s="13" t="s">
        <v>53</v>
      </c>
      <c r="AB5" s="14" t="s">
        <v>30</v>
      </c>
      <c r="AC5" s="13" t="s">
        <v>50</v>
      </c>
      <c r="AD5" s="13" t="s">
        <v>51</v>
      </c>
      <c r="AE5" s="13" t="s">
        <v>52</v>
      </c>
      <c r="AF5" s="23" t="s">
        <v>29</v>
      </c>
      <c r="AG5" s="11"/>
      <c r="AH5" s="24"/>
      <c r="AI5" s="13" t="s">
        <v>53</v>
      </c>
      <c r="AJ5" s="13" t="s">
        <v>30</v>
      </c>
      <c r="AK5" s="21" t="s">
        <v>54</v>
      </c>
      <c r="AL5" s="22" t="s">
        <v>47</v>
      </c>
      <c r="AM5" s="13" t="s">
        <v>50</v>
      </c>
      <c r="AN5" s="13" t="s">
        <v>51</v>
      </c>
      <c r="AO5" s="13" t="s">
        <v>52</v>
      </c>
      <c r="AP5" s="197" t="s">
        <v>29</v>
      </c>
      <c r="AQ5" s="198"/>
      <c r="AR5" s="199"/>
      <c r="AS5" s="13" t="s">
        <v>53</v>
      </c>
      <c r="AT5" s="14" t="s">
        <v>30</v>
      </c>
      <c r="AU5" s="22" t="s">
        <v>50</v>
      </c>
      <c r="AV5" s="22" t="s">
        <v>51</v>
      </c>
      <c r="AW5" s="26"/>
      <c r="AX5" s="22" t="s">
        <v>55</v>
      </c>
      <c r="AY5" s="22" t="s">
        <v>56</v>
      </c>
      <c r="AZ5" s="133" t="s">
        <v>10</v>
      </c>
      <c r="BA5" s="213"/>
      <c r="BB5" s="214"/>
    </row>
    <row r="6" spans="1:54" ht="57.75" x14ac:dyDescent="0.25">
      <c r="A6" s="21"/>
      <c r="B6" s="22"/>
      <c r="C6" s="13"/>
      <c r="D6" s="13"/>
      <c r="E6" s="13" t="s">
        <v>30</v>
      </c>
      <c r="F6" s="13" t="s">
        <v>40</v>
      </c>
      <c r="G6" s="13" t="s">
        <v>41</v>
      </c>
      <c r="H6" s="13" t="s">
        <v>30</v>
      </c>
      <c r="I6" s="13"/>
      <c r="J6" s="14"/>
      <c r="K6" s="13"/>
      <c r="L6" s="13"/>
      <c r="M6" s="13" t="s">
        <v>30</v>
      </c>
      <c r="N6" s="13" t="s">
        <v>40</v>
      </c>
      <c r="O6" s="13" t="s">
        <v>41</v>
      </c>
      <c r="P6" s="13" t="s">
        <v>30</v>
      </c>
      <c r="Q6" s="13"/>
      <c r="R6" s="13"/>
      <c r="S6" s="25"/>
      <c r="T6" s="13"/>
      <c r="U6" s="13"/>
      <c r="V6" s="13"/>
      <c r="W6" s="13" t="s">
        <v>30</v>
      </c>
      <c r="X6" s="13" t="s">
        <v>40</v>
      </c>
      <c r="Y6" s="13" t="s">
        <v>41</v>
      </c>
      <c r="Z6" s="13" t="s">
        <v>30</v>
      </c>
      <c r="AA6" s="13"/>
      <c r="AB6" s="14"/>
      <c r="AC6" s="13"/>
      <c r="AD6" s="13"/>
      <c r="AE6" s="13" t="s">
        <v>30</v>
      </c>
      <c r="AF6" s="13" t="s">
        <v>40</v>
      </c>
      <c r="AG6" s="13" t="s">
        <v>41</v>
      </c>
      <c r="AH6" s="13" t="s">
        <v>30</v>
      </c>
      <c r="AI6" s="13"/>
      <c r="AJ6" s="13"/>
      <c r="AK6" s="21"/>
      <c r="AL6" s="22"/>
      <c r="AM6" s="13"/>
      <c r="AN6" s="13"/>
      <c r="AO6" s="13" t="s">
        <v>30</v>
      </c>
      <c r="AP6" s="13" t="s">
        <v>40</v>
      </c>
      <c r="AQ6" s="13" t="s">
        <v>41</v>
      </c>
      <c r="AR6" s="13" t="s">
        <v>30</v>
      </c>
      <c r="AS6" s="13"/>
      <c r="AT6" s="14"/>
      <c r="AU6" s="22"/>
      <c r="AV6" s="22"/>
      <c r="AW6" s="22" t="s">
        <v>30</v>
      </c>
      <c r="AX6" s="20"/>
      <c r="AY6" s="20"/>
      <c r="AZ6" s="132"/>
      <c r="BA6" s="215" t="s">
        <v>174</v>
      </c>
      <c r="BB6" s="216" t="s">
        <v>173</v>
      </c>
    </row>
    <row r="7" spans="1:54" x14ac:dyDescent="0.25">
      <c r="A7" s="21"/>
      <c r="B7" s="22"/>
      <c r="C7" s="13">
        <v>20</v>
      </c>
      <c r="D7" s="13">
        <v>30</v>
      </c>
      <c r="E7" s="13">
        <v>50</v>
      </c>
      <c r="F7" s="13">
        <v>80</v>
      </c>
      <c r="G7" s="13">
        <v>20</v>
      </c>
      <c r="H7" s="13">
        <v>100</v>
      </c>
      <c r="I7" s="27">
        <v>0.5</v>
      </c>
      <c r="J7" s="28">
        <v>1</v>
      </c>
      <c r="K7" s="13">
        <v>20</v>
      </c>
      <c r="L7" s="13">
        <v>30</v>
      </c>
      <c r="M7" s="29">
        <v>50</v>
      </c>
      <c r="N7" s="13">
        <v>80</v>
      </c>
      <c r="O7" s="13">
        <v>20</v>
      </c>
      <c r="P7" s="13">
        <v>100</v>
      </c>
      <c r="Q7" s="27">
        <v>0.5</v>
      </c>
      <c r="R7" s="30">
        <v>1</v>
      </c>
      <c r="S7" s="25"/>
      <c r="T7" s="13"/>
      <c r="U7" s="13">
        <v>20</v>
      </c>
      <c r="V7" s="13">
        <v>30</v>
      </c>
      <c r="W7" s="13">
        <v>50</v>
      </c>
      <c r="X7" s="13">
        <v>80</v>
      </c>
      <c r="Y7" s="13">
        <v>20</v>
      </c>
      <c r="Z7" s="13">
        <v>100</v>
      </c>
      <c r="AA7" s="27">
        <v>0.5</v>
      </c>
      <c r="AB7" s="31">
        <v>1</v>
      </c>
      <c r="AC7" s="13">
        <v>20</v>
      </c>
      <c r="AD7" s="13">
        <v>30</v>
      </c>
      <c r="AE7" s="13">
        <v>50</v>
      </c>
      <c r="AF7" s="13">
        <v>80</v>
      </c>
      <c r="AG7" s="13">
        <v>20</v>
      </c>
      <c r="AH7" s="13">
        <v>100</v>
      </c>
      <c r="AI7" s="27">
        <v>0.5</v>
      </c>
      <c r="AJ7" s="30">
        <v>1</v>
      </c>
      <c r="AK7" s="21"/>
      <c r="AL7" s="22"/>
      <c r="AM7" s="13">
        <v>20</v>
      </c>
      <c r="AN7" s="13">
        <v>30</v>
      </c>
      <c r="AO7" s="13">
        <v>50</v>
      </c>
      <c r="AP7" s="13">
        <v>70</v>
      </c>
      <c r="AQ7" s="13">
        <v>30</v>
      </c>
      <c r="AR7" s="13">
        <v>100</v>
      </c>
      <c r="AS7" s="27">
        <v>0.5</v>
      </c>
      <c r="AT7" s="31">
        <v>1</v>
      </c>
      <c r="AU7" s="22">
        <v>40</v>
      </c>
      <c r="AV7" s="22">
        <v>60</v>
      </c>
      <c r="AW7" s="22">
        <v>100</v>
      </c>
      <c r="AX7" s="20"/>
      <c r="AY7" s="20"/>
      <c r="AZ7" s="132"/>
      <c r="BA7" s="217">
        <v>180</v>
      </c>
      <c r="BB7" s="218">
        <f>(BA7/180)*100</f>
        <v>100</v>
      </c>
    </row>
    <row r="8" spans="1:54" ht="24.95" customHeight="1" x14ac:dyDescent="0.25">
      <c r="A8" s="32">
        <v>1</v>
      </c>
      <c r="B8" s="5" t="s">
        <v>60</v>
      </c>
      <c r="C8" s="33">
        <v>9</v>
      </c>
      <c r="D8" s="34">
        <v>11.625</v>
      </c>
      <c r="E8" s="34">
        <f>SUM(C8:D8)</f>
        <v>20.625</v>
      </c>
      <c r="F8" s="35">
        <v>44</v>
      </c>
      <c r="G8" s="35">
        <v>15</v>
      </c>
      <c r="H8" s="35">
        <f>SUM(F8:G8)</f>
        <v>59</v>
      </c>
      <c r="I8" s="35">
        <f t="shared" ref="I8:I22" si="0">H8*50%</f>
        <v>29.5</v>
      </c>
      <c r="J8" s="36">
        <f>(E8+I8)</f>
        <v>50.125</v>
      </c>
      <c r="K8" s="33">
        <v>11</v>
      </c>
      <c r="L8" s="34">
        <v>11.0625</v>
      </c>
      <c r="M8" s="34">
        <f>SUM(K8:L8)</f>
        <v>22.0625</v>
      </c>
      <c r="N8" s="10">
        <v>27.5</v>
      </c>
      <c r="O8" s="35">
        <v>14</v>
      </c>
      <c r="P8" s="35">
        <f>SUM(N8:O8)</f>
        <v>41.5</v>
      </c>
      <c r="Q8" s="35">
        <f>P8*50%</f>
        <v>20.75</v>
      </c>
      <c r="R8" s="36">
        <f>(M8+Q8)</f>
        <v>42.8125</v>
      </c>
      <c r="S8" s="37">
        <v>1</v>
      </c>
      <c r="T8" s="5" t="s">
        <v>60</v>
      </c>
      <c r="U8" s="33">
        <v>9</v>
      </c>
      <c r="V8" s="34">
        <f t="shared" ref="V8:V22" si="1">U8/80*30</f>
        <v>3.375</v>
      </c>
      <c r="W8" s="34">
        <f>SUM(U8:V8)</f>
        <v>12.375</v>
      </c>
      <c r="X8" s="10">
        <v>31.5</v>
      </c>
      <c r="Y8" s="35">
        <v>14</v>
      </c>
      <c r="Z8" s="35">
        <f>SUM(X8:Y8)</f>
        <v>45.5</v>
      </c>
      <c r="AA8" s="35">
        <f>Z8*50%</f>
        <v>22.75</v>
      </c>
      <c r="AB8" s="36">
        <f>(W8+AA8)</f>
        <v>35.125</v>
      </c>
      <c r="AC8" s="33">
        <v>7</v>
      </c>
      <c r="AD8" s="38">
        <f t="shared" ref="AD8:AD22" si="2">AC8/80*30</f>
        <v>2.625</v>
      </c>
      <c r="AE8" s="35">
        <f t="shared" ref="AE8:AE22" si="3">SUM(AC8:AD8)</f>
        <v>9.625</v>
      </c>
      <c r="AF8" s="10">
        <v>20</v>
      </c>
      <c r="AG8" s="35">
        <v>14</v>
      </c>
      <c r="AH8" s="35">
        <f>SUM(AF8:AG8)</f>
        <v>34</v>
      </c>
      <c r="AI8" s="35">
        <f>AH8*50%</f>
        <v>17</v>
      </c>
      <c r="AJ8" s="36">
        <f>(AE8+AI8)</f>
        <v>26.625</v>
      </c>
      <c r="AK8" s="37">
        <v>1</v>
      </c>
      <c r="AL8" s="5" t="s">
        <v>60</v>
      </c>
      <c r="AM8" s="33">
        <v>10</v>
      </c>
      <c r="AN8" s="38">
        <f t="shared" ref="AN8:AN22" si="4">AM8/70*30</f>
        <v>4.2857142857142856</v>
      </c>
      <c r="AO8" s="34">
        <f t="shared" ref="AO8:AO22" si="5">SUM(AM8:AN8)</f>
        <v>14.285714285714285</v>
      </c>
      <c r="AP8" s="10">
        <v>27</v>
      </c>
      <c r="AQ8" s="35">
        <v>28</v>
      </c>
      <c r="AR8" s="35">
        <f>SUM(AP8:AQ8)</f>
        <v>55</v>
      </c>
      <c r="AS8" s="35">
        <f>AR8*50%</f>
        <v>27.5</v>
      </c>
      <c r="AT8" s="36">
        <f>(AO8+AS8)</f>
        <v>41.785714285714285</v>
      </c>
      <c r="AU8" s="39">
        <v>8</v>
      </c>
      <c r="AV8" s="35" t="s">
        <v>82</v>
      </c>
      <c r="AW8" s="35">
        <v>24.5</v>
      </c>
      <c r="AX8" s="34">
        <f t="shared" ref="AX8:AX22" si="6">(J8+R8+AB8+AJ8+AT8)</f>
        <v>196.47321428571428</v>
      </c>
      <c r="AY8" s="34">
        <f t="shared" ref="AY8:AY22" si="7">(AX8/500)*100</f>
        <v>39.294642857142854</v>
      </c>
      <c r="AZ8" s="209" t="str">
        <f t="shared" ref="AZ8:AZ22" si="8">IF(AY8&gt;=91,"A1",IF(AY8&gt;=81,"A2",IF(AY8&gt;=71,"B1",IF(AY8&gt;=61,"B2",IF(AY8&gt;=51,"C1",IF(AY8&gt;=41,"C2",IF(AY8&gt;=33,"D","E")))))))</f>
        <v>D</v>
      </c>
      <c r="BA8" s="217">
        <v>94</v>
      </c>
      <c r="BB8" s="219">
        <f t="shared" ref="BB8:BB22" si="9">(BA8/180)*100</f>
        <v>52.222222222222229</v>
      </c>
    </row>
    <row r="9" spans="1:54" ht="24.95" customHeight="1" x14ac:dyDescent="0.25">
      <c r="A9" s="32">
        <v>2</v>
      </c>
      <c r="B9" s="6" t="s">
        <v>61</v>
      </c>
      <c r="C9" s="33">
        <v>11</v>
      </c>
      <c r="D9" s="34">
        <v>15</v>
      </c>
      <c r="E9" s="34">
        <f t="shared" ref="E9:E22" si="10">SUM(C9:D9)</f>
        <v>26</v>
      </c>
      <c r="F9" s="35">
        <v>44</v>
      </c>
      <c r="G9" s="35">
        <v>15</v>
      </c>
      <c r="H9" s="35">
        <f t="shared" ref="H9:H22" si="11">SUM(F9:G9)</f>
        <v>59</v>
      </c>
      <c r="I9" s="35">
        <f t="shared" si="0"/>
        <v>29.5</v>
      </c>
      <c r="J9" s="36">
        <f t="shared" ref="J9:J22" si="12">(E9+I9)</f>
        <v>55.5</v>
      </c>
      <c r="K9" s="33">
        <v>11</v>
      </c>
      <c r="L9" s="34">
        <v>9.75</v>
      </c>
      <c r="M9" s="34">
        <f t="shared" ref="M9:M21" si="13">SUM(K9:L9)</f>
        <v>20.75</v>
      </c>
      <c r="N9" s="10">
        <v>24</v>
      </c>
      <c r="O9" s="35">
        <v>15</v>
      </c>
      <c r="P9" s="35">
        <f t="shared" ref="P9:P22" si="14">SUM(N9:O9)</f>
        <v>39</v>
      </c>
      <c r="Q9" s="35">
        <f t="shared" ref="Q9:Q22" si="15">P9*50%</f>
        <v>19.5</v>
      </c>
      <c r="R9" s="36">
        <f t="shared" ref="R9:R22" si="16">(M9+Q9)</f>
        <v>40.25</v>
      </c>
      <c r="S9" s="37">
        <v>2</v>
      </c>
      <c r="T9" s="6" t="s">
        <v>61</v>
      </c>
      <c r="U9" s="33">
        <v>11</v>
      </c>
      <c r="V9" s="34">
        <f t="shared" si="1"/>
        <v>4.125</v>
      </c>
      <c r="W9" s="34">
        <f t="shared" ref="W9:W22" si="17">SUM(U9:V9)</f>
        <v>15.125</v>
      </c>
      <c r="X9" s="10">
        <v>36</v>
      </c>
      <c r="Y9" s="35">
        <v>15</v>
      </c>
      <c r="Z9" s="35">
        <f t="shared" ref="Z9:Z22" si="18">SUM(X9:Y9)</f>
        <v>51</v>
      </c>
      <c r="AA9" s="35">
        <f t="shared" ref="AA9:AA22" si="19">Z9*50%</f>
        <v>25.5</v>
      </c>
      <c r="AB9" s="36">
        <f t="shared" ref="AB9:AB21" si="20">(W9+AA9)</f>
        <v>40.625</v>
      </c>
      <c r="AC9" s="33">
        <v>8</v>
      </c>
      <c r="AD9" s="38">
        <f t="shared" si="2"/>
        <v>3</v>
      </c>
      <c r="AE9" s="35">
        <f t="shared" si="3"/>
        <v>11</v>
      </c>
      <c r="AF9" s="10">
        <v>18.5</v>
      </c>
      <c r="AG9" s="35">
        <v>14</v>
      </c>
      <c r="AH9" s="35">
        <f t="shared" ref="AH9:AH22" si="21">SUM(AF9:AG9)</f>
        <v>32.5</v>
      </c>
      <c r="AI9" s="35">
        <f t="shared" ref="AI9:AI22" si="22">AH9*50%</f>
        <v>16.25</v>
      </c>
      <c r="AJ9" s="36">
        <f t="shared" ref="AJ9:AJ22" si="23">(AE9+AI9)</f>
        <v>27.25</v>
      </c>
      <c r="AK9" s="37">
        <v>2</v>
      </c>
      <c r="AL9" s="6" t="s">
        <v>61</v>
      </c>
      <c r="AM9" s="39">
        <v>5.5</v>
      </c>
      <c r="AN9" s="38">
        <f t="shared" si="4"/>
        <v>2.3571428571428572</v>
      </c>
      <c r="AO9" s="34">
        <f t="shared" si="5"/>
        <v>7.8571428571428577</v>
      </c>
      <c r="AP9" s="10">
        <v>30.5</v>
      </c>
      <c r="AQ9" s="35">
        <v>29</v>
      </c>
      <c r="AR9" s="35">
        <f t="shared" ref="AR9:AR22" si="24">SUM(AP9:AQ9)</f>
        <v>59.5</v>
      </c>
      <c r="AS9" s="35">
        <f t="shared" ref="AS9:AS22" si="25">AR9*50%</f>
        <v>29.75</v>
      </c>
      <c r="AT9" s="36">
        <f t="shared" ref="AT9:AT22" si="26">(AO9+AS9)</f>
        <v>37.607142857142861</v>
      </c>
      <c r="AU9" s="33">
        <v>33</v>
      </c>
      <c r="AV9" s="35">
        <v>48</v>
      </c>
      <c r="AW9" s="35">
        <f>SUM(AU9:AV9)</f>
        <v>81</v>
      </c>
      <c r="AX9" s="34">
        <f t="shared" si="6"/>
        <v>201.23214285714286</v>
      </c>
      <c r="AY9" s="34">
        <f t="shared" si="7"/>
        <v>40.246428571428574</v>
      </c>
      <c r="AZ9" s="209" t="str">
        <f t="shared" si="8"/>
        <v>D</v>
      </c>
      <c r="BA9" s="217">
        <v>110</v>
      </c>
      <c r="BB9" s="219">
        <f t="shared" si="9"/>
        <v>61.111111111111114</v>
      </c>
    </row>
    <row r="10" spans="1:54" ht="24.95" customHeight="1" x14ac:dyDescent="0.25">
      <c r="A10" s="32">
        <v>3</v>
      </c>
      <c r="B10" s="5" t="s">
        <v>62</v>
      </c>
      <c r="C10" s="33">
        <v>10</v>
      </c>
      <c r="D10" s="34">
        <v>20.8125</v>
      </c>
      <c r="E10" s="34">
        <f t="shared" si="10"/>
        <v>30.8125</v>
      </c>
      <c r="F10" s="35">
        <v>54</v>
      </c>
      <c r="G10" s="35">
        <v>17</v>
      </c>
      <c r="H10" s="35">
        <f t="shared" si="11"/>
        <v>71</v>
      </c>
      <c r="I10" s="35">
        <f t="shared" si="0"/>
        <v>35.5</v>
      </c>
      <c r="J10" s="36">
        <f t="shared" si="12"/>
        <v>66.3125</v>
      </c>
      <c r="K10" s="33">
        <v>8</v>
      </c>
      <c r="L10" s="34">
        <v>15</v>
      </c>
      <c r="M10" s="34">
        <f t="shared" si="13"/>
        <v>23</v>
      </c>
      <c r="N10" s="10">
        <v>27</v>
      </c>
      <c r="O10" s="35">
        <v>14</v>
      </c>
      <c r="P10" s="35">
        <f t="shared" si="14"/>
        <v>41</v>
      </c>
      <c r="Q10" s="35">
        <f t="shared" si="15"/>
        <v>20.5</v>
      </c>
      <c r="R10" s="36">
        <f t="shared" si="16"/>
        <v>43.5</v>
      </c>
      <c r="S10" s="37">
        <v>3</v>
      </c>
      <c r="T10" s="5" t="s">
        <v>62</v>
      </c>
      <c r="U10" s="33">
        <v>11</v>
      </c>
      <c r="V10" s="34">
        <f t="shared" si="1"/>
        <v>4.125</v>
      </c>
      <c r="W10" s="34">
        <f t="shared" si="17"/>
        <v>15.125</v>
      </c>
      <c r="X10" s="10">
        <v>38.5</v>
      </c>
      <c r="Y10" s="35">
        <v>14</v>
      </c>
      <c r="Z10" s="35">
        <f t="shared" si="18"/>
        <v>52.5</v>
      </c>
      <c r="AA10" s="35">
        <f t="shared" si="19"/>
        <v>26.25</v>
      </c>
      <c r="AB10" s="36">
        <f t="shared" si="20"/>
        <v>41.375</v>
      </c>
      <c r="AC10" s="33">
        <v>9</v>
      </c>
      <c r="AD10" s="38">
        <f t="shared" si="2"/>
        <v>3.375</v>
      </c>
      <c r="AE10" s="35">
        <f t="shared" si="3"/>
        <v>12.375</v>
      </c>
      <c r="AF10" s="10">
        <v>26.5</v>
      </c>
      <c r="AG10" s="35">
        <v>14</v>
      </c>
      <c r="AH10" s="35">
        <f t="shared" si="21"/>
        <v>40.5</v>
      </c>
      <c r="AI10" s="35">
        <f t="shared" si="22"/>
        <v>20.25</v>
      </c>
      <c r="AJ10" s="36">
        <f t="shared" si="23"/>
        <v>32.625</v>
      </c>
      <c r="AK10" s="37">
        <v>3</v>
      </c>
      <c r="AL10" s="5" t="s">
        <v>62</v>
      </c>
      <c r="AM10" s="33">
        <v>8</v>
      </c>
      <c r="AN10" s="38">
        <f t="shared" si="4"/>
        <v>3.4285714285714284</v>
      </c>
      <c r="AO10" s="34">
        <f t="shared" si="5"/>
        <v>11.428571428571429</v>
      </c>
      <c r="AP10" s="10">
        <v>37</v>
      </c>
      <c r="AQ10" s="35">
        <v>29</v>
      </c>
      <c r="AR10" s="35">
        <f t="shared" si="24"/>
        <v>66</v>
      </c>
      <c r="AS10" s="35">
        <f t="shared" si="25"/>
        <v>33</v>
      </c>
      <c r="AT10" s="36">
        <f t="shared" si="26"/>
        <v>44.428571428571431</v>
      </c>
      <c r="AU10" s="33">
        <v>36</v>
      </c>
      <c r="AV10" s="35">
        <v>44</v>
      </c>
      <c r="AW10" s="35">
        <f t="shared" ref="AW10:AW22" si="27">SUM(AU10:AV10)</f>
        <v>80</v>
      </c>
      <c r="AX10" s="34">
        <f t="shared" si="6"/>
        <v>228.24107142857144</v>
      </c>
      <c r="AY10" s="34">
        <f t="shared" si="7"/>
        <v>45.648214285714289</v>
      </c>
      <c r="AZ10" s="209" t="str">
        <f t="shared" si="8"/>
        <v>C2</v>
      </c>
      <c r="BA10" s="217">
        <v>101</v>
      </c>
      <c r="BB10" s="219">
        <f t="shared" si="9"/>
        <v>56.111111111111114</v>
      </c>
    </row>
    <row r="11" spans="1:54" ht="24.95" customHeight="1" x14ac:dyDescent="0.25">
      <c r="A11" s="32">
        <v>4</v>
      </c>
      <c r="B11" s="5" t="s">
        <v>63</v>
      </c>
      <c r="C11" s="33">
        <v>11</v>
      </c>
      <c r="D11" s="34">
        <v>19.875</v>
      </c>
      <c r="E11" s="34">
        <f t="shared" si="10"/>
        <v>30.875</v>
      </c>
      <c r="F11" s="35">
        <v>41</v>
      </c>
      <c r="G11" s="35">
        <v>15</v>
      </c>
      <c r="H11" s="35">
        <f t="shared" si="11"/>
        <v>56</v>
      </c>
      <c r="I11" s="35">
        <f t="shared" si="0"/>
        <v>28</v>
      </c>
      <c r="J11" s="36">
        <f t="shared" si="12"/>
        <v>58.875</v>
      </c>
      <c r="K11" s="39" t="s">
        <v>77</v>
      </c>
      <c r="L11" s="34">
        <v>20.25</v>
      </c>
      <c r="M11" s="34">
        <f t="shared" si="13"/>
        <v>20.25</v>
      </c>
      <c r="N11" s="10">
        <v>45</v>
      </c>
      <c r="O11" s="35">
        <v>18</v>
      </c>
      <c r="P11" s="35">
        <f t="shared" si="14"/>
        <v>63</v>
      </c>
      <c r="Q11" s="35">
        <f t="shared" si="15"/>
        <v>31.5</v>
      </c>
      <c r="R11" s="36">
        <f t="shared" si="16"/>
        <v>51.75</v>
      </c>
      <c r="S11" s="37">
        <v>4</v>
      </c>
      <c r="T11" s="5" t="s">
        <v>63</v>
      </c>
      <c r="U11" s="39" t="s">
        <v>77</v>
      </c>
      <c r="V11" s="34">
        <v>15</v>
      </c>
      <c r="W11" s="34">
        <f t="shared" si="17"/>
        <v>15</v>
      </c>
      <c r="X11" s="10">
        <v>41</v>
      </c>
      <c r="Y11" s="35">
        <v>18</v>
      </c>
      <c r="Z11" s="35">
        <f t="shared" si="18"/>
        <v>59</v>
      </c>
      <c r="AA11" s="35">
        <f t="shared" si="19"/>
        <v>29.5</v>
      </c>
      <c r="AB11" s="36">
        <f t="shared" si="20"/>
        <v>44.5</v>
      </c>
      <c r="AC11" s="33">
        <v>15</v>
      </c>
      <c r="AD11" s="38">
        <f t="shared" si="2"/>
        <v>5.625</v>
      </c>
      <c r="AE11" s="35">
        <f t="shared" si="3"/>
        <v>20.625</v>
      </c>
      <c r="AF11" s="10">
        <v>51.5</v>
      </c>
      <c r="AG11" s="35">
        <v>16</v>
      </c>
      <c r="AH11" s="35">
        <f t="shared" si="21"/>
        <v>67.5</v>
      </c>
      <c r="AI11" s="35">
        <f t="shared" si="22"/>
        <v>33.75</v>
      </c>
      <c r="AJ11" s="36">
        <f t="shared" si="23"/>
        <v>54.375</v>
      </c>
      <c r="AK11" s="37">
        <v>4</v>
      </c>
      <c r="AL11" s="5" t="s">
        <v>63</v>
      </c>
      <c r="AM11" s="33">
        <v>11</v>
      </c>
      <c r="AN11" s="38">
        <f t="shared" si="4"/>
        <v>4.7142857142857144</v>
      </c>
      <c r="AO11" s="34">
        <f t="shared" si="5"/>
        <v>15.714285714285715</v>
      </c>
      <c r="AP11" s="10">
        <v>42.5</v>
      </c>
      <c r="AQ11" s="35">
        <v>30</v>
      </c>
      <c r="AR11" s="35">
        <f t="shared" si="24"/>
        <v>72.5</v>
      </c>
      <c r="AS11" s="35">
        <f t="shared" si="25"/>
        <v>36.25</v>
      </c>
      <c r="AT11" s="36">
        <f t="shared" si="26"/>
        <v>51.964285714285715</v>
      </c>
      <c r="AU11" s="33">
        <v>38</v>
      </c>
      <c r="AV11" s="35">
        <v>56</v>
      </c>
      <c r="AW11" s="35">
        <f t="shared" si="27"/>
        <v>94</v>
      </c>
      <c r="AX11" s="34">
        <f t="shared" si="6"/>
        <v>261.46428571428572</v>
      </c>
      <c r="AY11" s="34">
        <f t="shared" si="7"/>
        <v>52.292857142857144</v>
      </c>
      <c r="AZ11" s="209" t="str">
        <f t="shared" si="8"/>
        <v>C1</v>
      </c>
      <c r="BA11" s="217">
        <v>135</v>
      </c>
      <c r="BB11" s="219">
        <f t="shared" si="9"/>
        <v>75</v>
      </c>
    </row>
    <row r="12" spans="1:54" ht="24.95" customHeight="1" x14ac:dyDescent="0.25">
      <c r="A12" s="32">
        <v>5</v>
      </c>
      <c r="B12" s="5" t="s">
        <v>64</v>
      </c>
      <c r="C12" s="33">
        <v>10.5</v>
      </c>
      <c r="D12" s="34">
        <v>11.25</v>
      </c>
      <c r="E12" s="34">
        <f t="shared" si="10"/>
        <v>21.75</v>
      </c>
      <c r="F12" s="35">
        <v>35</v>
      </c>
      <c r="G12" s="35">
        <v>16</v>
      </c>
      <c r="H12" s="35">
        <f t="shared" si="11"/>
        <v>51</v>
      </c>
      <c r="I12" s="35">
        <f t="shared" si="0"/>
        <v>25.5</v>
      </c>
      <c r="J12" s="36">
        <f t="shared" si="12"/>
        <v>47.25</v>
      </c>
      <c r="K12" s="33">
        <v>14.5</v>
      </c>
      <c r="L12" s="34">
        <v>14.25</v>
      </c>
      <c r="M12" s="34">
        <f t="shared" si="13"/>
        <v>28.75</v>
      </c>
      <c r="N12" s="10">
        <v>34.5</v>
      </c>
      <c r="O12" s="35">
        <v>18</v>
      </c>
      <c r="P12" s="35">
        <f t="shared" si="14"/>
        <v>52.5</v>
      </c>
      <c r="Q12" s="35">
        <f t="shared" si="15"/>
        <v>26.25</v>
      </c>
      <c r="R12" s="36">
        <f t="shared" si="16"/>
        <v>55</v>
      </c>
      <c r="S12" s="37">
        <v>5</v>
      </c>
      <c r="T12" s="5" t="s">
        <v>64</v>
      </c>
      <c r="U12" s="33">
        <v>9.5</v>
      </c>
      <c r="V12" s="34">
        <f t="shared" si="1"/>
        <v>3.5625</v>
      </c>
      <c r="W12" s="34">
        <f t="shared" si="17"/>
        <v>13.0625</v>
      </c>
      <c r="X12" s="10">
        <v>35.5</v>
      </c>
      <c r="Y12" s="35">
        <v>18</v>
      </c>
      <c r="Z12" s="35">
        <f t="shared" si="18"/>
        <v>53.5</v>
      </c>
      <c r="AA12" s="35">
        <f t="shared" si="19"/>
        <v>26.75</v>
      </c>
      <c r="AB12" s="36">
        <f t="shared" si="20"/>
        <v>39.8125</v>
      </c>
      <c r="AC12" s="33">
        <v>11.5</v>
      </c>
      <c r="AD12" s="38">
        <f t="shared" si="2"/>
        <v>4.3125</v>
      </c>
      <c r="AE12" s="35">
        <f t="shared" si="3"/>
        <v>15.8125</v>
      </c>
      <c r="AF12" s="10">
        <v>33.5</v>
      </c>
      <c r="AG12" s="35">
        <v>15</v>
      </c>
      <c r="AH12" s="35">
        <f t="shared" si="21"/>
        <v>48.5</v>
      </c>
      <c r="AI12" s="35">
        <f t="shared" si="22"/>
        <v>24.25</v>
      </c>
      <c r="AJ12" s="36">
        <f t="shared" si="23"/>
        <v>40.0625</v>
      </c>
      <c r="AK12" s="37">
        <v>5</v>
      </c>
      <c r="AL12" s="5" t="s">
        <v>64</v>
      </c>
      <c r="AM12" s="33">
        <v>10</v>
      </c>
      <c r="AN12" s="38">
        <f t="shared" si="4"/>
        <v>4.2857142857142856</v>
      </c>
      <c r="AO12" s="34">
        <f t="shared" si="5"/>
        <v>14.285714285714285</v>
      </c>
      <c r="AP12" s="10">
        <v>43</v>
      </c>
      <c r="AQ12" s="35">
        <v>29</v>
      </c>
      <c r="AR12" s="35">
        <f t="shared" si="24"/>
        <v>72</v>
      </c>
      <c r="AS12" s="35">
        <f t="shared" si="25"/>
        <v>36</v>
      </c>
      <c r="AT12" s="36">
        <f t="shared" si="26"/>
        <v>50.285714285714285</v>
      </c>
      <c r="AU12" s="33">
        <v>33</v>
      </c>
      <c r="AV12" s="35">
        <v>54</v>
      </c>
      <c r="AW12" s="35">
        <f t="shared" si="27"/>
        <v>87</v>
      </c>
      <c r="AX12" s="34">
        <f t="shared" si="6"/>
        <v>232.41071428571428</v>
      </c>
      <c r="AY12" s="34">
        <f t="shared" si="7"/>
        <v>46.482142857142854</v>
      </c>
      <c r="AZ12" s="209" t="str">
        <f t="shared" si="8"/>
        <v>C2</v>
      </c>
      <c r="BA12" s="217">
        <v>125</v>
      </c>
      <c r="BB12" s="219">
        <f t="shared" si="9"/>
        <v>69.444444444444443</v>
      </c>
    </row>
    <row r="13" spans="1:54" ht="24.95" customHeight="1" x14ac:dyDescent="0.25">
      <c r="A13" s="32">
        <v>6</v>
      </c>
      <c r="B13" s="6" t="s">
        <v>65</v>
      </c>
      <c r="C13" s="33">
        <v>7</v>
      </c>
      <c r="D13" s="34">
        <v>15.75</v>
      </c>
      <c r="E13" s="34">
        <f t="shared" si="10"/>
        <v>22.75</v>
      </c>
      <c r="F13" s="35">
        <v>45.5</v>
      </c>
      <c r="G13" s="35">
        <v>15</v>
      </c>
      <c r="H13" s="35">
        <f t="shared" si="11"/>
        <v>60.5</v>
      </c>
      <c r="I13" s="35">
        <f t="shared" si="0"/>
        <v>30.25</v>
      </c>
      <c r="J13" s="36">
        <f t="shared" si="12"/>
        <v>53</v>
      </c>
      <c r="K13" s="33">
        <v>11</v>
      </c>
      <c r="L13" s="34">
        <v>9.9375</v>
      </c>
      <c r="M13" s="34">
        <f t="shared" si="13"/>
        <v>20.9375</v>
      </c>
      <c r="N13" s="10">
        <v>28.5</v>
      </c>
      <c r="O13" s="35">
        <v>15</v>
      </c>
      <c r="P13" s="35">
        <f t="shared" si="14"/>
        <v>43.5</v>
      </c>
      <c r="Q13" s="35">
        <f t="shared" si="15"/>
        <v>21.75</v>
      </c>
      <c r="R13" s="36">
        <f t="shared" si="16"/>
        <v>42.6875</v>
      </c>
      <c r="S13" s="37">
        <v>6</v>
      </c>
      <c r="T13" s="6" t="s">
        <v>65</v>
      </c>
      <c r="U13" s="33">
        <v>10.5</v>
      </c>
      <c r="V13" s="34">
        <f t="shared" si="1"/>
        <v>3.9375</v>
      </c>
      <c r="W13" s="34">
        <f t="shared" si="17"/>
        <v>14.4375</v>
      </c>
      <c r="X13" s="10">
        <v>31</v>
      </c>
      <c r="Y13" s="35">
        <v>15</v>
      </c>
      <c r="Z13" s="35">
        <f t="shared" si="18"/>
        <v>46</v>
      </c>
      <c r="AA13" s="35">
        <f t="shared" si="19"/>
        <v>23</v>
      </c>
      <c r="AB13" s="36">
        <f t="shared" si="20"/>
        <v>37.4375</v>
      </c>
      <c r="AC13" s="33">
        <v>3.5</v>
      </c>
      <c r="AD13" s="38">
        <f t="shared" si="2"/>
        <v>1.3125</v>
      </c>
      <c r="AE13" s="35">
        <f t="shared" si="3"/>
        <v>4.8125</v>
      </c>
      <c r="AF13" s="10">
        <v>22</v>
      </c>
      <c r="AG13" s="35">
        <v>14</v>
      </c>
      <c r="AH13" s="35">
        <f t="shared" si="21"/>
        <v>36</v>
      </c>
      <c r="AI13" s="35">
        <f t="shared" si="22"/>
        <v>18</v>
      </c>
      <c r="AJ13" s="36">
        <f t="shared" si="23"/>
        <v>22.8125</v>
      </c>
      <c r="AK13" s="37">
        <v>6</v>
      </c>
      <c r="AL13" s="6" t="s">
        <v>65</v>
      </c>
      <c r="AM13" s="33">
        <v>13</v>
      </c>
      <c r="AN13" s="38">
        <f t="shared" si="4"/>
        <v>5.5714285714285712</v>
      </c>
      <c r="AO13" s="34">
        <f t="shared" si="5"/>
        <v>18.571428571428569</v>
      </c>
      <c r="AP13" s="10">
        <v>37</v>
      </c>
      <c r="AQ13" s="35">
        <v>29</v>
      </c>
      <c r="AR13" s="35">
        <f t="shared" si="24"/>
        <v>66</v>
      </c>
      <c r="AS13" s="35">
        <f t="shared" si="25"/>
        <v>33</v>
      </c>
      <c r="AT13" s="36">
        <f t="shared" si="26"/>
        <v>51.571428571428569</v>
      </c>
      <c r="AU13" s="33">
        <v>28</v>
      </c>
      <c r="AV13" s="35">
        <v>43</v>
      </c>
      <c r="AW13" s="35">
        <f t="shared" si="27"/>
        <v>71</v>
      </c>
      <c r="AX13" s="34">
        <f t="shared" si="6"/>
        <v>207.50892857142856</v>
      </c>
      <c r="AY13" s="34">
        <f t="shared" si="7"/>
        <v>41.50178571428571</v>
      </c>
      <c r="AZ13" s="209" t="str">
        <f t="shared" si="8"/>
        <v>C2</v>
      </c>
      <c r="BA13" s="217">
        <v>113</v>
      </c>
      <c r="BB13" s="219">
        <f t="shared" si="9"/>
        <v>62.777777777777779</v>
      </c>
    </row>
    <row r="14" spans="1:54" ht="24.95" customHeight="1" x14ac:dyDescent="0.25">
      <c r="A14" s="32">
        <v>7</v>
      </c>
      <c r="B14" s="5" t="s">
        <v>66</v>
      </c>
      <c r="C14" s="33">
        <v>10</v>
      </c>
      <c r="D14" s="34">
        <v>17.4375</v>
      </c>
      <c r="E14" s="34">
        <f t="shared" si="10"/>
        <v>27.4375</v>
      </c>
      <c r="F14" s="35">
        <v>45.5</v>
      </c>
      <c r="G14" s="35">
        <v>17</v>
      </c>
      <c r="H14" s="35">
        <f t="shared" si="11"/>
        <v>62.5</v>
      </c>
      <c r="I14" s="35">
        <f t="shared" si="0"/>
        <v>31.25</v>
      </c>
      <c r="J14" s="36">
        <f t="shared" si="12"/>
        <v>58.6875</v>
      </c>
      <c r="K14" s="33">
        <v>17.5</v>
      </c>
      <c r="L14" s="34">
        <v>23.0625</v>
      </c>
      <c r="M14" s="34">
        <f t="shared" si="13"/>
        <v>40.5625</v>
      </c>
      <c r="N14" s="10">
        <v>51</v>
      </c>
      <c r="O14" s="35">
        <v>19</v>
      </c>
      <c r="P14" s="35">
        <f t="shared" si="14"/>
        <v>70</v>
      </c>
      <c r="Q14" s="35">
        <f t="shared" si="15"/>
        <v>35</v>
      </c>
      <c r="R14" s="36">
        <f t="shared" si="16"/>
        <v>75.5625</v>
      </c>
      <c r="S14" s="37">
        <v>7</v>
      </c>
      <c r="T14" s="5" t="s">
        <v>66</v>
      </c>
      <c r="U14" s="33">
        <v>17</v>
      </c>
      <c r="V14" s="34">
        <f t="shared" si="1"/>
        <v>6.375</v>
      </c>
      <c r="W14" s="34">
        <f t="shared" si="17"/>
        <v>23.375</v>
      </c>
      <c r="X14" s="10">
        <v>55.5</v>
      </c>
      <c r="Y14" s="35">
        <v>19</v>
      </c>
      <c r="Z14" s="35">
        <f t="shared" si="18"/>
        <v>74.5</v>
      </c>
      <c r="AA14" s="35">
        <f t="shared" si="19"/>
        <v>37.25</v>
      </c>
      <c r="AB14" s="36">
        <f t="shared" si="20"/>
        <v>60.625</v>
      </c>
      <c r="AC14" s="33">
        <v>18.5</v>
      </c>
      <c r="AD14" s="38">
        <f t="shared" si="2"/>
        <v>6.9375</v>
      </c>
      <c r="AE14" s="35">
        <f t="shared" si="3"/>
        <v>25.4375</v>
      </c>
      <c r="AF14" s="10">
        <v>49</v>
      </c>
      <c r="AG14" s="35">
        <v>19</v>
      </c>
      <c r="AH14" s="35">
        <f t="shared" si="21"/>
        <v>68</v>
      </c>
      <c r="AI14" s="35">
        <f t="shared" si="22"/>
        <v>34</v>
      </c>
      <c r="AJ14" s="36">
        <f t="shared" si="23"/>
        <v>59.4375</v>
      </c>
      <c r="AK14" s="37">
        <v>7</v>
      </c>
      <c r="AL14" s="5" t="s">
        <v>66</v>
      </c>
      <c r="AM14" s="33">
        <v>12</v>
      </c>
      <c r="AN14" s="38">
        <f t="shared" si="4"/>
        <v>5.1428571428571432</v>
      </c>
      <c r="AO14" s="34">
        <f t="shared" si="5"/>
        <v>17.142857142857142</v>
      </c>
      <c r="AP14" s="10">
        <v>43.5</v>
      </c>
      <c r="AQ14" s="35">
        <v>29</v>
      </c>
      <c r="AR14" s="35">
        <f t="shared" si="24"/>
        <v>72.5</v>
      </c>
      <c r="AS14" s="35">
        <f t="shared" si="25"/>
        <v>36.25</v>
      </c>
      <c r="AT14" s="36">
        <f t="shared" si="26"/>
        <v>53.392857142857139</v>
      </c>
      <c r="AU14" s="33">
        <v>34</v>
      </c>
      <c r="AV14" s="35">
        <v>60</v>
      </c>
      <c r="AW14" s="35">
        <f t="shared" si="27"/>
        <v>94</v>
      </c>
      <c r="AX14" s="34">
        <f t="shared" si="6"/>
        <v>307.70535714285711</v>
      </c>
      <c r="AY14" s="34">
        <f t="shared" si="7"/>
        <v>61.541071428571428</v>
      </c>
      <c r="AZ14" s="209" t="str">
        <f t="shared" si="8"/>
        <v>B2</v>
      </c>
      <c r="BA14" s="217">
        <v>132</v>
      </c>
      <c r="BB14" s="219">
        <f t="shared" si="9"/>
        <v>73.333333333333329</v>
      </c>
    </row>
    <row r="15" spans="1:54" ht="24.95" customHeight="1" x14ac:dyDescent="0.25">
      <c r="A15" s="32">
        <v>8</v>
      </c>
      <c r="B15" s="5" t="s">
        <v>67</v>
      </c>
      <c r="C15" s="33">
        <v>10</v>
      </c>
      <c r="D15" s="34">
        <v>16.125</v>
      </c>
      <c r="E15" s="34">
        <f>SUM(C15:D15)</f>
        <v>26.125</v>
      </c>
      <c r="F15" s="35">
        <v>46.5</v>
      </c>
      <c r="G15" s="35">
        <v>15</v>
      </c>
      <c r="H15" s="35">
        <f t="shared" si="11"/>
        <v>61.5</v>
      </c>
      <c r="I15" s="35">
        <f t="shared" ref="I15:I21" si="28">H15*50%</f>
        <v>30.75</v>
      </c>
      <c r="J15" s="36">
        <f>(E15+I15)</f>
        <v>56.875</v>
      </c>
      <c r="K15" s="33">
        <v>14.5</v>
      </c>
      <c r="L15" s="34">
        <v>15</v>
      </c>
      <c r="M15" s="34">
        <f t="shared" si="13"/>
        <v>29.5</v>
      </c>
      <c r="N15" s="10">
        <v>39.5</v>
      </c>
      <c r="O15" s="35">
        <v>18</v>
      </c>
      <c r="P15" s="35">
        <f t="shared" si="14"/>
        <v>57.5</v>
      </c>
      <c r="Q15" s="35">
        <f>P15*50%</f>
        <v>28.75</v>
      </c>
      <c r="R15" s="36">
        <f>(M15+Q15)</f>
        <v>58.25</v>
      </c>
      <c r="S15" s="37">
        <v>8</v>
      </c>
      <c r="T15" s="5" t="s">
        <v>67</v>
      </c>
      <c r="U15" s="33">
        <v>16.5</v>
      </c>
      <c r="V15" s="34">
        <f t="shared" si="1"/>
        <v>6.1875</v>
      </c>
      <c r="W15" s="34">
        <f>SUM(U15:V15)</f>
        <v>22.6875</v>
      </c>
      <c r="X15" s="10">
        <v>46</v>
      </c>
      <c r="Y15" s="35">
        <v>18</v>
      </c>
      <c r="Z15" s="35">
        <f t="shared" si="18"/>
        <v>64</v>
      </c>
      <c r="AA15" s="35">
        <f>Z15*50%</f>
        <v>32</v>
      </c>
      <c r="AB15" s="36">
        <f t="shared" si="20"/>
        <v>54.6875</v>
      </c>
      <c r="AC15" s="33">
        <v>10.5</v>
      </c>
      <c r="AD15" s="38">
        <f t="shared" si="2"/>
        <v>3.9375</v>
      </c>
      <c r="AE15" s="35">
        <f t="shared" ref="AE15:AE21" si="29">SUM(AC15:AD15)</f>
        <v>14.4375</v>
      </c>
      <c r="AF15" s="10">
        <v>31.5</v>
      </c>
      <c r="AG15" s="35">
        <v>15</v>
      </c>
      <c r="AH15" s="35">
        <f t="shared" si="21"/>
        <v>46.5</v>
      </c>
      <c r="AI15" s="35">
        <f t="shared" si="22"/>
        <v>23.25</v>
      </c>
      <c r="AJ15" s="36">
        <f>(AE15+AI15)</f>
        <v>37.6875</v>
      </c>
      <c r="AK15" s="37">
        <v>8</v>
      </c>
      <c r="AL15" s="5" t="s">
        <v>67</v>
      </c>
      <c r="AM15" s="33">
        <v>9</v>
      </c>
      <c r="AN15" s="38">
        <f t="shared" si="4"/>
        <v>3.8571428571428568</v>
      </c>
      <c r="AO15" s="34">
        <f t="shared" si="5"/>
        <v>12.857142857142858</v>
      </c>
      <c r="AP15" s="10">
        <v>39.5</v>
      </c>
      <c r="AQ15" s="35">
        <v>30</v>
      </c>
      <c r="AR15" s="35">
        <f t="shared" si="24"/>
        <v>69.5</v>
      </c>
      <c r="AS15" s="35">
        <f t="shared" si="25"/>
        <v>34.75</v>
      </c>
      <c r="AT15" s="36">
        <f t="shared" si="26"/>
        <v>47.607142857142861</v>
      </c>
      <c r="AU15" s="33">
        <v>30</v>
      </c>
      <c r="AV15" s="35">
        <v>45</v>
      </c>
      <c r="AW15" s="35">
        <f t="shared" si="27"/>
        <v>75</v>
      </c>
      <c r="AX15" s="34">
        <f t="shared" si="6"/>
        <v>255.10714285714286</v>
      </c>
      <c r="AY15" s="34">
        <f t="shared" si="7"/>
        <v>51.021428571428572</v>
      </c>
      <c r="AZ15" s="209" t="str">
        <f t="shared" si="8"/>
        <v>C1</v>
      </c>
      <c r="BA15" s="217">
        <v>136</v>
      </c>
      <c r="BB15" s="219">
        <f t="shared" si="9"/>
        <v>75.555555555555557</v>
      </c>
    </row>
    <row r="16" spans="1:54" ht="24.95" customHeight="1" x14ac:dyDescent="0.25">
      <c r="A16" s="32">
        <v>9</v>
      </c>
      <c r="B16" s="5" t="s">
        <v>68</v>
      </c>
      <c r="C16" s="33">
        <v>11</v>
      </c>
      <c r="D16" s="34">
        <v>14.4375</v>
      </c>
      <c r="E16" s="34">
        <f t="shared" ref="E16:E21" si="30">SUM(C16:D16)</f>
        <v>25.4375</v>
      </c>
      <c r="F16" s="35">
        <v>47</v>
      </c>
      <c r="G16" s="35">
        <v>17</v>
      </c>
      <c r="H16" s="35">
        <f t="shared" si="11"/>
        <v>64</v>
      </c>
      <c r="I16" s="35">
        <f t="shared" si="28"/>
        <v>32</v>
      </c>
      <c r="J16" s="36">
        <f t="shared" ref="J16:J21" si="31">(E16+I16)</f>
        <v>57.4375</v>
      </c>
      <c r="K16" s="33">
        <v>12</v>
      </c>
      <c r="L16" s="34">
        <v>13.125</v>
      </c>
      <c r="M16" s="34">
        <f t="shared" si="13"/>
        <v>25.125</v>
      </c>
      <c r="N16" s="10">
        <v>24.5</v>
      </c>
      <c r="O16" s="35">
        <v>15</v>
      </c>
      <c r="P16" s="35">
        <f t="shared" si="14"/>
        <v>39.5</v>
      </c>
      <c r="Q16" s="35">
        <f t="shared" ref="Q16:Q21" si="32">P16*50%</f>
        <v>19.75</v>
      </c>
      <c r="R16" s="36">
        <f t="shared" ref="R16:R21" si="33">(M16+Q16)</f>
        <v>44.875</v>
      </c>
      <c r="S16" s="37">
        <v>9</v>
      </c>
      <c r="T16" s="5" t="s">
        <v>68</v>
      </c>
      <c r="U16" s="33">
        <v>12.5</v>
      </c>
      <c r="V16" s="34">
        <f t="shared" si="1"/>
        <v>4.6875</v>
      </c>
      <c r="W16" s="34">
        <f t="shared" ref="W16:W21" si="34">SUM(U16:V16)</f>
        <v>17.1875</v>
      </c>
      <c r="X16" s="10">
        <v>31</v>
      </c>
      <c r="Y16" s="35">
        <v>15</v>
      </c>
      <c r="Z16" s="35">
        <f>SUM(X16:Y16)</f>
        <v>46</v>
      </c>
      <c r="AA16" s="35">
        <f t="shared" ref="AA16:AA21" si="35">Z16*50%</f>
        <v>23</v>
      </c>
      <c r="AB16" s="36">
        <f t="shared" si="20"/>
        <v>40.1875</v>
      </c>
      <c r="AC16" s="33">
        <v>9.5</v>
      </c>
      <c r="AD16" s="38">
        <f t="shared" si="2"/>
        <v>3.5625</v>
      </c>
      <c r="AE16" s="35">
        <f t="shared" si="29"/>
        <v>13.0625</v>
      </c>
      <c r="AF16" s="10">
        <v>27.5</v>
      </c>
      <c r="AG16" s="35">
        <v>16</v>
      </c>
      <c r="AH16" s="35">
        <f t="shared" si="21"/>
        <v>43.5</v>
      </c>
      <c r="AI16" s="35">
        <f t="shared" si="22"/>
        <v>21.75</v>
      </c>
      <c r="AJ16" s="36">
        <f t="shared" ref="AJ16:AJ21" si="36">(AE16+AI16)</f>
        <v>34.8125</v>
      </c>
      <c r="AK16" s="37">
        <v>9</v>
      </c>
      <c r="AL16" s="5" t="s">
        <v>68</v>
      </c>
      <c r="AM16" s="33">
        <v>9</v>
      </c>
      <c r="AN16" s="38">
        <f t="shared" si="4"/>
        <v>3.8571428571428568</v>
      </c>
      <c r="AO16" s="34">
        <f t="shared" si="5"/>
        <v>12.857142857142858</v>
      </c>
      <c r="AP16" s="10">
        <v>38</v>
      </c>
      <c r="AQ16" s="35">
        <v>29</v>
      </c>
      <c r="AR16" s="35">
        <f t="shared" si="24"/>
        <v>67</v>
      </c>
      <c r="AS16" s="35">
        <f t="shared" si="25"/>
        <v>33.5</v>
      </c>
      <c r="AT16" s="36">
        <f t="shared" si="26"/>
        <v>46.357142857142861</v>
      </c>
      <c r="AU16" s="33">
        <v>30</v>
      </c>
      <c r="AV16" s="35">
        <v>44</v>
      </c>
      <c r="AW16" s="35">
        <f t="shared" si="27"/>
        <v>74</v>
      </c>
      <c r="AX16" s="34">
        <f t="shared" si="6"/>
        <v>223.66964285714286</v>
      </c>
      <c r="AY16" s="34">
        <f t="shared" si="7"/>
        <v>44.733928571428571</v>
      </c>
      <c r="AZ16" s="209" t="str">
        <f t="shared" si="8"/>
        <v>C2</v>
      </c>
      <c r="BA16" s="217">
        <v>84</v>
      </c>
      <c r="BB16" s="219">
        <f t="shared" si="9"/>
        <v>46.666666666666664</v>
      </c>
    </row>
    <row r="17" spans="1:54" ht="24.95" customHeight="1" x14ac:dyDescent="0.25">
      <c r="A17" s="32">
        <v>10</v>
      </c>
      <c r="B17" s="5" t="s">
        <v>69</v>
      </c>
      <c r="C17" s="33">
        <v>12.5</v>
      </c>
      <c r="D17" s="34">
        <v>20.0625</v>
      </c>
      <c r="E17" s="34">
        <f t="shared" si="30"/>
        <v>32.5625</v>
      </c>
      <c r="F17" s="35">
        <v>46</v>
      </c>
      <c r="G17" s="35">
        <v>16</v>
      </c>
      <c r="H17" s="35">
        <f t="shared" si="11"/>
        <v>62</v>
      </c>
      <c r="I17" s="35">
        <f t="shared" si="28"/>
        <v>31</v>
      </c>
      <c r="J17" s="36">
        <f t="shared" si="31"/>
        <v>63.5625</v>
      </c>
      <c r="K17" s="33">
        <v>18</v>
      </c>
      <c r="L17" s="34">
        <v>25.5</v>
      </c>
      <c r="M17" s="34">
        <f t="shared" si="13"/>
        <v>43.5</v>
      </c>
      <c r="N17" s="10">
        <v>54</v>
      </c>
      <c r="O17" s="35">
        <v>19</v>
      </c>
      <c r="P17" s="35">
        <f t="shared" si="14"/>
        <v>73</v>
      </c>
      <c r="Q17" s="35">
        <f t="shared" si="32"/>
        <v>36.5</v>
      </c>
      <c r="R17" s="36">
        <f t="shared" si="33"/>
        <v>80</v>
      </c>
      <c r="S17" s="37">
        <v>10</v>
      </c>
      <c r="T17" s="5" t="s">
        <v>69</v>
      </c>
      <c r="U17" s="33">
        <v>18.5</v>
      </c>
      <c r="V17" s="34">
        <f t="shared" si="1"/>
        <v>6.9375</v>
      </c>
      <c r="W17" s="34">
        <f t="shared" si="34"/>
        <v>25.4375</v>
      </c>
      <c r="X17" s="10">
        <v>60</v>
      </c>
      <c r="Y17" s="35">
        <v>19</v>
      </c>
      <c r="Z17" s="35">
        <f t="shared" si="18"/>
        <v>79</v>
      </c>
      <c r="AA17" s="35">
        <f t="shared" si="35"/>
        <v>39.5</v>
      </c>
      <c r="AB17" s="36">
        <f t="shared" si="20"/>
        <v>64.9375</v>
      </c>
      <c r="AC17" s="33">
        <v>17.5</v>
      </c>
      <c r="AD17" s="38">
        <f t="shared" si="2"/>
        <v>6.5625</v>
      </c>
      <c r="AE17" s="35">
        <f t="shared" si="29"/>
        <v>24.0625</v>
      </c>
      <c r="AF17" s="10">
        <v>60</v>
      </c>
      <c r="AG17" s="35">
        <v>19</v>
      </c>
      <c r="AH17" s="35">
        <f t="shared" si="21"/>
        <v>79</v>
      </c>
      <c r="AI17" s="35">
        <f t="shared" si="22"/>
        <v>39.5</v>
      </c>
      <c r="AJ17" s="36">
        <f t="shared" si="36"/>
        <v>63.5625</v>
      </c>
      <c r="AK17" s="37">
        <v>10</v>
      </c>
      <c r="AL17" s="5" t="s">
        <v>69</v>
      </c>
      <c r="AM17" s="33">
        <v>13</v>
      </c>
      <c r="AN17" s="38">
        <f t="shared" si="4"/>
        <v>5.5714285714285712</v>
      </c>
      <c r="AO17" s="34">
        <f t="shared" si="5"/>
        <v>18.571428571428569</v>
      </c>
      <c r="AP17" s="10">
        <v>47.5</v>
      </c>
      <c r="AQ17" s="35">
        <v>29</v>
      </c>
      <c r="AR17" s="35">
        <f t="shared" si="24"/>
        <v>76.5</v>
      </c>
      <c r="AS17" s="35">
        <f t="shared" si="25"/>
        <v>38.25</v>
      </c>
      <c r="AT17" s="36">
        <f t="shared" si="26"/>
        <v>56.821428571428569</v>
      </c>
      <c r="AU17" s="33">
        <v>36</v>
      </c>
      <c r="AV17" s="35">
        <v>57</v>
      </c>
      <c r="AW17" s="35">
        <f t="shared" si="27"/>
        <v>93</v>
      </c>
      <c r="AX17" s="34">
        <f t="shared" si="6"/>
        <v>328.88392857142856</v>
      </c>
      <c r="AY17" s="34">
        <f t="shared" si="7"/>
        <v>65.776785714285708</v>
      </c>
      <c r="AZ17" s="209" t="str">
        <f t="shared" si="8"/>
        <v>B2</v>
      </c>
      <c r="BA17" s="217">
        <v>136</v>
      </c>
      <c r="BB17" s="219">
        <f t="shared" si="9"/>
        <v>75.555555555555557</v>
      </c>
    </row>
    <row r="18" spans="1:54" ht="24.95" customHeight="1" x14ac:dyDescent="0.25">
      <c r="A18" s="32">
        <v>11</v>
      </c>
      <c r="B18" s="5" t="s">
        <v>70</v>
      </c>
      <c r="C18" s="33">
        <v>7</v>
      </c>
      <c r="D18" s="34">
        <v>16.5</v>
      </c>
      <c r="E18" s="34">
        <f t="shared" si="30"/>
        <v>23.5</v>
      </c>
      <c r="F18" s="35">
        <v>35.5</v>
      </c>
      <c r="G18" s="35">
        <v>16</v>
      </c>
      <c r="H18" s="35">
        <f t="shared" si="11"/>
        <v>51.5</v>
      </c>
      <c r="I18" s="35">
        <f t="shared" si="28"/>
        <v>25.75</v>
      </c>
      <c r="J18" s="36">
        <f t="shared" si="31"/>
        <v>49.25</v>
      </c>
      <c r="K18" s="33">
        <v>19</v>
      </c>
      <c r="L18" s="34">
        <v>23.8125</v>
      </c>
      <c r="M18" s="34">
        <f t="shared" si="13"/>
        <v>42.8125</v>
      </c>
      <c r="N18" s="10">
        <v>47.5</v>
      </c>
      <c r="O18" s="35">
        <v>18</v>
      </c>
      <c r="P18" s="35">
        <f t="shared" si="14"/>
        <v>65.5</v>
      </c>
      <c r="Q18" s="35">
        <f t="shared" si="32"/>
        <v>32.75</v>
      </c>
      <c r="R18" s="36">
        <f t="shared" si="33"/>
        <v>75.5625</v>
      </c>
      <c r="S18" s="37">
        <v>11</v>
      </c>
      <c r="T18" s="5" t="s">
        <v>70</v>
      </c>
      <c r="U18" s="33">
        <v>20</v>
      </c>
      <c r="V18" s="34">
        <f t="shared" si="1"/>
        <v>7.5</v>
      </c>
      <c r="W18" s="34">
        <f t="shared" si="34"/>
        <v>27.5</v>
      </c>
      <c r="X18" s="10">
        <v>60</v>
      </c>
      <c r="Y18" s="35">
        <v>18</v>
      </c>
      <c r="Z18" s="35">
        <f t="shared" si="18"/>
        <v>78</v>
      </c>
      <c r="AA18" s="35">
        <f t="shared" si="35"/>
        <v>39</v>
      </c>
      <c r="AB18" s="36">
        <f t="shared" si="20"/>
        <v>66.5</v>
      </c>
      <c r="AC18" s="33">
        <v>19</v>
      </c>
      <c r="AD18" s="38">
        <f t="shared" si="2"/>
        <v>7.125</v>
      </c>
      <c r="AE18" s="35">
        <f t="shared" si="29"/>
        <v>26.125</v>
      </c>
      <c r="AF18" s="10">
        <v>38</v>
      </c>
      <c r="AG18" s="35">
        <v>18</v>
      </c>
      <c r="AH18" s="35">
        <f t="shared" si="21"/>
        <v>56</v>
      </c>
      <c r="AI18" s="35">
        <f t="shared" si="22"/>
        <v>28</v>
      </c>
      <c r="AJ18" s="36">
        <f t="shared" si="36"/>
        <v>54.125</v>
      </c>
      <c r="AK18" s="37">
        <v>11</v>
      </c>
      <c r="AL18" s="5" t="s">
        <v>70</v>
      </c>
      <c r="AM18" s="33">
        <v>10</v>
      </c>
      <c r="AN18" s="38">
        <f t="shared" si="4"/>
        <v>4.2857142857142856</v>
      </c>
      <c r="AO18" s="34">
        <f t="shared" si="5"/>
        <v>14.285714285714285</v>
      </c>
      <c r="AP18" s="10">
        <v>44</v>
      </c>
      <c r="AQ18" s="35">
        <v>29</v>
      </c>
      <c r="AR18" s="35">
        <f t="shared" si="24"/>
        <v>73</v>
      </c>
      <c r="AS18" s="35">
        <f t="shared" si="25"/>
        <v>36.5</v>
      </c>
      <c r="AT18" s="36">
        <f t="shared" si="26"/>
        <v>50.785714285714285</v>
      </c>
      <c r="AU18" s="33">
        <v>38</v>
      </c>
      <c r="AV18" s="35">
        <v>58</v>
      </c>
      <c r="AW18" s="35">
        <f t="shared" si="27"/>
        <v>96</v>
      </c>
      <c r="AX18" s="34">
        <f t="shared" si="6"/>
        <v>296.22321428571428</v>
      </c>
      <c r="AY18" s="34">
        <f t="shared" si="7"/>
        <v>59.244642857142857</v>
      </c>
      <c r="AZ18" s="209" t="str">
        <f t="shared" si="8"/>
        <v>C1</v>
      </c>
      <c r="BA18" s="217">
        <v>111</v>
      </c>
      <c r="BB18" s="219">
        <f t="shared" si="9"/>
        <v>61.666666666666671</v>
      </c>
    </row>
    <row r="19" spans="1:54" ht="24.95" customHeight="1" x14ac:dyDescent="0.25">
      <c r="A19" s="32">
        <v>12</v>
      </c>
      <c r="B19" s="6" t="s">
        <v>71</v>
      </c>
      <c r="C19" s="33">
        <v>8</v>
      </c>
      <c r="D19" s="34">
        <v>16.5</v>
      </c>
      <c r="E19" s="34">
        <f t="shared" si="30"/>
        <v>24.5</v>
      </c>
      <c r="F19" s="35">
        <v>50.5</v>
      </c>
      <c r="G19" s="35">
        <v>16</v>
      </c>
      <c r="H19" s="35">
        <f t="shared" si="11"/>
        <v>66.5</v>
      </c>
      <c r="I19" s="35">
        <f t="shared" si="28"/>
        <v>33.25</v>
      </c>
      <c r="J19" s="36">
        <f t="shared" si="31"/>
        <v>57.75</v>
      </c>
      <c r="K19" s="33">
        <v>10.5</v>
      </c>
      <c r="L19" s="34">
        <v>15</v>
      </c>
      <c r="M19" s="34">
        <f t="shared" si="13"/>
        <v>25.5</v>
      </c>
      <c r="N19" s="10">
        <v>34</v>
      </c>
      <c r="O19" s="35">
        <v>15</v>
      </c>
      <c r="P19" s="35">
        <f t="shared" si="14"/>
        <v>49</v>
      </c>
      <c r="Q19" s="35">
        <f t="shared" si="32"/>
        <v>24.5</v>
      </c>
      <c r="R19" s="36">
        <f t="shared" si="33"/>
        <v>50</v>
      </c>
      <c r="S19" s="37">
        <v>12</v>
      </c>
      <c r="T19" s="6" t="s">
        <v>71</v>
      </c>
      <c r="U19" s="33">
        <v>8</v>
      </c>
      <c r="V19" s="34">
        <f t="shared" si="1"/>
        <v>3</v>
      </c>
      <c r="W19" s="34">
        <f t="shared" si="34"/>
        <v>11</v>
      </c>
      <c r="X19" s="10">
        <v>43.5</v>
      </c>
      <c r="Y19" s="35">
        <v>15</v>
      </c>
      <c r="Z19" s="35">
        <f t="shared" si="18"/>
        <v>58.5</v>
      </c>
      <c r="AA19" s="35">
        <f t="shared" si="35"/>
        <v>29.25</v>
      </c>
      <c r="AB19" s="36">
        <f t="shared" si="20"/>
        <v>40.25</v>
      </c>
      <c r="AC19" s="33">
        <v>11</v>
      </c>
      <c r="AD19" s="38">
        <f t="shared" si="2"/>
        <v>4.125</v>
      </c>
      <c r="AE19" s="35">
        <f t="shared" si="29"/>
        <v>15.125</v>
      </c>
      <c r="AF19" s="10">
        <v>27.5</v>
      </c>
      <c r="AG19" s="35">
        <v>14</v>
      </c>
      <c r="AH19" s="35">
        <f t="shared" si="21"/>
        <v>41.5</v>
      </c>
      <c r="AI19" s="35">
        <f t="shared" si="22"/>
        <v>20.75</v>
      </c>
      <c r="AJ19" s="36">
        <f t="shared" si="36"/>
        <v>35.875</v>
      </c>
      <c r="AK19" s="37">
        <v>12</v>
      </c>
      <c r="AL19" s="6" t="s">
        <v>71</v>
      </c>
      <c r="AM19" s="33">
        <v>12</v>
      </c>
      <c r="AN19" s="38">
        <f t="shared" si="4"/>
        <v>5.1428571428571432</v>
      </c>
      <c r="AO19" s="34">
        <f t="shared" si="5"/>
        <v>17.142857142857142</v>
      </c>
      <c r="AP19" s="10">
        <v>32</v>
      </c>
      <c r="AQ19" s="35">
        <v>29</v>
      </c>
      <c r="AR19" s="35">
        <f t="shared" si="24"/>
        <v>61</v>
      </c>
      <c r="AS19" s="35">
        <f t="shared" si="25"/>
        <v>30.5</v>
      </c>
      <c r="AT19" s="36">
        <f t="shared" si="26"/>
        <v>47.642857142857139</v>
      </c>
      <c r="AU19" s="33" t="s">
        <v>77</v>
      </c>
      <c r="AV19" s="35">
        <v>41</v>
      </c>
      <c r="AW19" s="35">
        <f t="shared" si="27"/>
        <v>41</v>
      </c>
      <c r="AX19" s="34">
        <f t="shared" si="6"/>
        <v>231.51785714285714</v>
      </c>
      <c r="AY19" s="34">
        <f t="shared" si="7"/>
        <v>46.303571428571431</v>
      </c>
      <c r="AZ19" s="209" t="str">
        <f t="shared" si="8"/>
        <v>C2</v>
      </c>
      <c r="BA19" s="217">
        <v>94</v>
      </c>
      <c r="BB19" s="219">
        <f t="shared" si="9"/>
        <v>52.222222222222229</v>
      </c>
    </row>
    <row r="20" spans="1:54" ht="24.95" customHeight="1" x14ac:dyDescent="0.25">
      <c r="A20" s="32">
        <v>13</v>
      </c>
      <c r="B20" s="5" t="s">
        <v>72</v>
      </c>
      <c r="C20" s="33">
        <v>9</v>
      </c>
      <c r="D20" s="34">
        <v>13.3125</v>
      </c>
      <c r="E20" s="34">
        <f t="shared" si="30"/>
        <v>22.3125</v>
      </c>
      <c r="F20" s="35">
        <v>46</v>
      </c>
      <c r="G20" s="35">
        <v>17</v>
      </c>
      <c r="H20" s="35">
        <f t="shared" si="11"/>
        <v>63</v>
      </c>
      <c r="I20" s="35">
        <f t="shared" si="28"/>
        <v>31.5</v>
      </c>
      <c r="J20" s="36">
        <f t="shared" si="31"/>
        <v>53.8125</v>
      </c>
      <c r="K20" s="33">
        <v>7</v>
      </c>
      <c r="L20" s="34">
        <v>10.875</v>
      </c>
      <c r="M20" s="34">
        <f t="shared" si="13"/>
        <v>17.875</v>
      </c>
      <c r="N20" s="10">
        <v>20</v>
      </c>
      <c r="O20" s="35">
        <v>13</v>
      </c>
      <c r="P20" s="35">
        <f t="shared" si="14"/>
        <v>33</v>
      </c>
      <c r="Q20" s="35">
        <f t="shared" si="32"/>
        <v>16.5</v>
      </c>
      <c r="R20" s="36">
        <f t="shared" si="33"/>
        <v>34.375</v>
      </c>
      <c r="S20" s="37">
        <v>13</v>
      </c>
      <c r="T20" s="5" t="s">
        <v>72</v>
      </c>
      <c r="U20" s="33">
        <v>6.5</v>
      </c>
      <c r="V20" s="34">
        <f t="shared" si="1"/>
        <v>2.4375</v>
      </c>
      <c r="W20" s="34">
        <f t="shared" si="34"/>
        <v>8.9375</v>
      </c>
      <c r="X20" s="10">
        <v>32.5</v>
      </c>
      <c r="Y20" s="35">
        <v>13</v>
      </c>
      <c r="Z20" s="35">
        <f t="shared" si="18"/>
        <v>45.5</v>
      </c>
      <c r="AA20" s="35">
        <f t="shared" si="35"/>
        <v>22.75</v>
      </c>
      <c r="AB20" s="36">
        <f t="shared" si="20"/>
        <v>31.6875</v>
      </c>
      <c r="AC20" s="33">
        <v>9.5</v>
      </c>
      <c r="AD20" s="38">
        <f t="shared" si="2"/>
        <v>3.5625</v>
      </c>
      <c r="AE20" s="35">
        <f t="shared" si="29"/>
        <v>13.0625</v>
      </c>
      <c r="AF20" s="10">
        <v>22.5</v>
      </c>
      <c r="AG20" s="35">
        <v>13</v>
      </c>
      <c r="AH20" s="35">
        <f t="shared" si="21"/>
        <v>35.5</v>
      </c>
      <c r="AI20" s="35">
        <f t="shared" si="22"/>
        <v>17.75</v>
      </c>
      <c r="AJ20" s="36">
        <f t="shared" si="36"/>
        <v>30.8125</v>
      </c>
      <c r="AK20" s="37">
        <v>13</v>
      </c>
      <c r="AL20" s="5" t="s">
        <v>72</v>
      </c>
      <c r="AM20" s="33">
        <v>7</v>
      </c>
      <c r="AN20" s="38">
        <f t="shared" si="4"/>
        <v>3</v>
      </c>
      <c r="AO20" s="34">
        <f t="shared" si="5"/>
        <v>10</v>
      </c>
      <c r="AP20" s="10">
        <v>27.5</v>
      </c>
      <c r="AQ20" s="35">
        <v>28</v>
      </c>
      <c r="AR20" s="35">
        <f t="shared" si="24"/>
        <v>55.5</v>
      </c>
      <c r="AS20" s="35">
        <f t="shared" si="25"/>
        <v>27.75</v>
      </c>
      <c r="AT20" s="36">
        <f t="shared" si="26"/>
        <v>37.75</v>
      </c>
      <c r="AU20" s="33">
        <v>26</v>
      </c>
      <c r="AV20" s="35">
        <v>43</v>
      </c>
      <c r="AW20" s="35">
        <f t="shared" si="27"/>
        <v>69</v>
      </c>
      <c r="AX20" s="34">
        <f t="shared" si="6"/>
        <v>188.4375</v>
      </c>
      <c r="AY20" s="34">
        <f t="shared" si="7"/>
        <v>37.6875</v>
      </c>
      <c r="AZ20" s="209" t="str">
        <f t="shared" si="8"/>
        <v>D</v>
      </c>
      <c r="BA20" s="217">
        <v>124</v>
      </c>
      <c r="BB20" s="219">
        <f t="shared" si="9"/>
        <v>68.888888888888886</v>
      </c>
    </row>
    <row r="21" spans="1:54" ht="24.95" customHeight="1" x14ac:dyDescent="0.25">
      <c r="A21" s="32">
        <v>14</v>
      </c>
      <c r="B21" s="5" t="s">
        <v>73</v>
      </c>
      <c r="C21" s="41">
        <v>9</v>
      </c>
      <c r="D21" s="34">
        <v>18.375</v>
      </c>
      <c r="E21" s="34">
        <f t="shared" si="30"/>
        <v>27.375</v>
      </c>
      <c r="F21" s="35">
        <v>50.5</v>
      </c>
      <c r="G21" s="35">
        <v>16</v>
      </c>
      <c r="H21" s="35">
        <f t="shared" si="11"/>
        <v>66.5</v>
      </c>
      <c r="I21" s="35">
        <f t="shared" si="28"/>
        <v>33.25</v>
      </c>
      <c r="J21" s="36">
        <f t="shared" si="31"/>
        <v>60.625</v>
      </c>
      <c r="K21" s="33">
        <v>15.5</v>
      </c>
      <c r="L21" s="34">
        <v>19.3125</v>
      </c>
      <c r="M21" s="34">
        <f t="shared" si="13"/>
        <v>34.8125</v>
      </c>
      <c r="N21" s="10">
        <v>40</v>
      </c>
      <c r="O21" s="35">
        <v>16</v>
      </c>
      <c r="P21" s="35">
        <f t="shared" si="14"/>
        <v>56</v>
      </c>
      <c r="Q21" s="35">
        <f t="shared" si="32"/>
        <v>28</v>
      </c>
      <c r="R21" s="36">
        <f t="shared" si="33"/>
        <v>62.8125</v>
      </c>
      <c r="S21" s="37">
        <v>14</v>
      </c>
      <c r="T21" s="5" t="s">
        <v>73</v>
      </c>
      <c r="U21" s="33">
        <v>14.5</v>
      </c>
      <c r="V21" s="34">
        <f t="shared" si="1"/>
        <v>5.4375</v>
      </c>
      <c r="W21" s="34">
        <f t="shared" si="34"/>
        <v>19.9375</v>
      </c>
      <c r="X21" s="10">
        <v>42</v>
      </c>
      <c r="Y21" s="35">
        <v>16</v>
      </c>
      <c r="Z21" s="35">
        <f t="shared" si="18"/>
        <v>58</v>
      </c>
      <c r="AA21" s="35">
        <f t="shared" si="35"/>
        <v>29</v>
      </c>
      <c r="AB21" s="36">
        <f t="shared" si="20"/>
        <v>48.9375</v>
      </c>
      <c r="AC21" s="33">
        <v>17</v>
      </c>
      <c r="AD21" s="38">
        <f t="shared" si="2"/>
        <v>6.375</v>
      </c>
      <c r="AE21" s="35">
        <f t="shared" si="29"/>
        <v>23.375</v>
      </c>
      <c r="AF21" s="10">
        <v>43.5</v>
      </c>
      <c r="AG21" s="35">
        <v>15</v>
      </c>
      <c r="AH21" s="35">
        <f t="shared" si="21"/>
        <v>58.5</v>
      </c>
      <c r="AI21" s="35">
        <f t="shared" si="22"/>
        <v>29.25</v>
      </c>
      <c r="AJ21" s="36">
        <f t="shared" si="36"/>
        <v>52.625</v>
      </c>
      <c r="AK21" s="37">
        <v>14</v>
      </c>
      <c r="AL21" s="5" t="s">
        <v>73</v>
      </c>
      <c r="AM21" s="33">
        <v>11</v>
      </c>
      <c r="AN21" s="38">
        <f t="shared" si="4"/>
        <v>4.7142857142857144</v>
      </c>
      <c r="AO21" s="34">
        <f t="shared" si="5"/>
        <v>15.714285714285715</v>
      </c>
      <c r="AP21" s="10">
        <v>34.5</v>
      </c>
      <c r="AQ21" s="35">
        <v>30</v>
      </c>
      <c r="AR21" s="35">
        <f t="shared" si="24"/>
        <v>64.5</v>
      </c>
      <c r="AS21" s="35">
        <f t="shared" si="25"/>
        <v>32.25</v>
      </c>
      <c r="AT21" s="36">
        <f t="shared" si="26"/>
        <v>47.964285714285715</v>
      </c>
      <c r="AU21" s="33">
        <v>34</v>
      </c>
      <c r="AV21" s="35">
        <v>50</v>
      </c>
      <c r="AW21" s="35">
        <f t="shared" si="27"/>
        <v>84</v>
      </c>
      <c r="AX21" s="34">
        <f t="shared" si="6"/>
        <v>272.96428571428572</v>
      </c>
      <c r="AY21" s="34">
        <f t="shared" si="7"/>
        <v>54.592857142857142</v>
      </c>
      <c r="AZ21" s="209" t="str">
        <f t="shared" si="8"/>
        <v>C1</v>
      </c>
      <c r="BA21" s="217">
        <v>119</v>
      </c>
      <c r="BB21" s="219">
        <f t="shared" si="9"/>
        <v>66.111111111111114</v>
      </c>
    </row>
    <row r="22" spans="1:54" s="52" customFormat="1" ht="24.95" customHeight="1" thickBot="1" x14ac:dyDescent="0.3">
      <c r="A22" s="42">
        <v>15</v>
      </c>
      <c r="B22" s="43" t="s">
        <v>74</v>
      </c>
      <c r="C22" s="44">
        <v>7.5</v>
      </c>
      <c r="D22" s="45">
        <v>12</v>
      </c>
      <c r="E22" s="45">
        <f t="shared" si="10"/>
        <v>19.5</v>
      </c>
      <c r="F22" s="46">
        <v>38.5</v>
      </c>
      <c r="G22" s="46">
        <v>15</v>
      </c>
      <c r="H22" s="46">
        <f t="shared" si="11"/>
        <v>53.5</v>
      </c>
      <c r="I22" s="46">
        <f t="shared" si="0"/>
        <v>26.75</v>
      </c>
      <c r="J22" s="47">
        <f t="shared" si="12"/>
        <v>46.25</v>
      </c>
      <c r="K22" s="44" t="s">
        <v>78</v>
      </c>
      <c r="L22" s="45">
        <v>13.125</v>
      </c>
      <c r="M22" s="34">
        <v>22.63</v>
      </c>
      <c r="N22" s="48">
        <v>34</v>
      </c>
      <c r="O22" s="46">
        <v>15</v>
      </c>
      <c r="P22" s="46">
        <f t="shared" si="14"/>
        <v>49</v>
      </c>
      <c r="Q22" s="46">
        <f t="shared" si="15"/>
        <v>24.5</v>
      </c>
      <c r="R22" s="47">
        <f t="shared" si="16"/>
        <v>47.129999999999995</v>
      </c>
      <c r="S22" s="49">
        <v>15</v>
      </c>
      <c r="T22" s="43" t="s">
        <v>74</v>
      </c>
      <c r="U22" s="44">
        <v>9</v>
      </c>
      <c r="V22" s="45">
        <f t="shared" si="1"/>
        <v>3.375</v>
      </c>
      <c r="W22" s="45">
        <f t="shared" si="17"/>
        <v>12.375</v>
      </c>
      <c r="X22" s="48">
        <v>31.5</v>
      </c>
      <c r="Y22" s="46">
        <v>15</v>
      </c>
      <c r="Z22" s="46">
        <f t="shared" si="18"/>
        <v>46.5</v>
      </c>
      <c r="AA22" s="46">
        <f t="shared" si="19"/>
        <v>23.25</v>
      </c>
      <c r="AB22" s="47">
        <f t="shared" ref="AB22" si="37">(W22+AA22)</f>
        <v>35.625</v>
      </c>
      <c r="AC22" s="51">
        <v>5.5</v>
      </c>
      <c r="AD22" s="50">
        <f t="shared" si="2"/>
        <v>2.0625</v>
      </c>
      <c r="AE22" s="46">
        <f t="shared" si="3"/>
        <v>7.5625</v>
      </c>
      <c r="AF22" s="48">
        <v>16.5</v>
      </c>
      <c r="AG22" s="46">
        <v>16</v>
      </c>
      <c r="AH22" s="46">
        <f t="shared" si="21"/>
        <v>32.5</v>
      </c>
      <c r="AI22" s="46">
        <f t="shared" si="22"/>
        <v>16.25</v>
      </c>
      <c r="AJ22" s="47">
        <f t="shared" si="23"/>
        <v>23.8125</v>
      </c>
      <c r="AK22" s="49">
        <v>15</v>
      </c>
      <c r="AL22" s="43" t="s">
        <v>74</v>
      </c>
      <c r="AM22" s="44">
        <v>10</v>
      </c>
      <c r="AN22" s="50">
        <f t="shared" si="4"/>
        <v>4.2857142857142856</v>
      </c>
      <c r="AO22" s="45">
        <f t="shared" si="5"/>
        <v>14.285714285714285</v>
      </c>
      <c r="AP22" s="48">
        <v>37.5</v>
      </c>
      <c r="AQ22" s="46">
        <v>30</v>
      </c>
      <c r="AR22" s="46">
        <f t="shared" si="24"/>
        <v>67.5</v>
      </c>
      <c r="AS22" s="46">
        <f t="shared" si="25"/>
        <v>33.75</v>
      </c>
      <c r="AT22" s="47">
        <f t="shared" si="26"/>
        <v>48.035714285714285</v>
      </c>
      <c r="AU22" s="44">
        <v>30</v>
      </c>
      <c r="AV22" s="46">
        <v>42.5</v>
      </c>
      <c r="AW22" s="46">
        <f t="shared" si="27"/>
        <v>72.5</v>
      </c>
      <c r="AX22" s="45">
        <f t="shared" si="6"/>
        <v>200.85321428571427</v>
      </c>
      <c r="AY22" s="45">
        <f t="shared" si="7"/>
        <v>40.170642857142852</v>
      </c>
      <c r="AZ22" s="210" t="str">
        <f t="shared" si="8"/>
        <v>D</v>
      </c>
      <c r="BA22" s="220">
        <v>147</v>
      </c>
      <c r="BB22" s="221">
        <f t="shared" si="9"/>
        <v>81.666666666666671</v>
      </c>
    </row>
  </sheetData>
  <mergeCells count="16">
    <mergeCell ref="BA1:BB5"/>
    <mergeCell ref="AP5:AR5"/>
    <mergeCell ref="K4:R4"/>
    <mergeCell ref="U4:AB4"/>
    <mergeCell ref="AM4:AT4"/>
    <mergeCell ref="AK2:AZ2"/>
    <mergeCell ref="AK3:AZ3"/>
    <mergeCell ref="AU4:AW4"/>
    <mergeCell ref="AK1:AZ1"/>
    <mergeCell ref="A1:R1"/>
    <mergeCell ref="A2:R2"/>
    <mergeCell ref="A3:R3"/>
    <mergeCell ref="C4:J4"/>
    <mergeCell ref="AC4:AJ4"/>
    <mergeCell ref="S1:AJ1"/>
    <mergeCell ref="S2:AJ2"/>
  </mergeCells>
  <pageMargins left="0.24" right="0.16" top="0.75" bottom="0.75" header="0.3" footer="0.3"/>
  <pageSetup paperSize="9" scale="76" orientation="landscape" r:id="rId1"/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"/>
    </sheetView>
  </sheetViews>
  <sheetFormatPr defaultRowHeight="15" x14ac:dyDescent="0.25"/>
  <cols>
    <col min="1" max="1" width="5.5703125" customWidth="1"/>
    <col min="2" max="2" width="26.7109375" customWidth="1"/>
    <col min="3" max="3" width="10" customWidth="1"/>
    <col min="4" max="4" width="16.42578125" customWidth="1"/>
    <col min="5" max="5" width="15.7109375" customWidth="1"/>
    <col min="6" max="6" width="14.42578125" customWidth="1"/>
    <col min="7" max="7" width="12" customWidth="1"/>
    <col min="8" max="8" width="14.5703125" customWidth="1"/>
    <col min="9" max="9" width="8.42578125" customWidth="1"/>
  </cols>
  <sheetData>
    <row r="1" spans="1:10" x14ac:dyDescent="0.25">
      <c r="A1" s="208" t="s">
        <v>83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x14ac:dyDescent="0.25">
      <c r="A2" s="208" t="s">
        <v>89</v>
      </c>
      <c r="B2" s="208"/>
      <c r="C2" s="208"/>
      <c r="D2" s="208"/>
      <c r="E2" s="208"/>
      <c r="F2" s="208"/>
      <c r="G2" s="208"/>
      <c r="H2" s="208"/>
      <c r="I2" s="208"/>
      <c r="J2" s="208"/>
    </row>
    <row r="3" spans="1:10" x14ac:dyDescent="0.25">
      <c r="A3" s="208" t="s">
        <v>157</v>
      </c>
      <c r="B3" s="208"/>
      <c r="C3" s="208"/>
      <c r="D3" s="208"/>
      <c r="E3" s="208"/>
      <c r="F3" s="208"/>
      <c r="G3" s="208"/>
      <c r="H3" s="208"/>
      <c r="I3" s="208"/>
      <c r="J3" s="208"/>
    </row>
    <row r="4" spans="1:10" x14ac:dyDescent="0.25">
      <c r="A4" s="208" t="s">
        <v>84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x14ac:dyDescent="0.25">
      <c r="A5" s="114" t="s">
        <v>85</v>
      </c>
      <c r="B5" s="114" t="s">
        <v>86</v>
      </c>
      <c r="C5" s="114" t="s">
        <v>8</v>
      </c>
      <c r="D5" s="114" t="s">
        <v>42</v>
      </c>
      <c r="E5" s="114" t="s">
        <v>87</v>
      </c>
      <c r="F5" s="114" t="s">
        <v>44</v>
      </c>
      <c r="G5" s="114" t="s">
        <v>158</v>
      </c>
      <c r="H5" s="115" t="s">
        <v>76</v>
      </c>
      <c r="I5" s="114" t="s">
        <v>30</v>
      </c>
      <c r="J5" s="116" t="s">
        <v>159</v>
      </c>
    </row>
    <row r="6" spans="1:10" x14ac:dyDescent="0.25">
      <c r="A6" s="3"/>
      <c r="B6" s="3" t="s">
        <v>31</v>
      </c>
      <c r="C6" s="109">
        <v>20</v>
      </c>
      <c r="D6" s="109">
        <v>20</v>
      </c>
      <c r="E6" s="109">
        <v>20</v>
      </c>
      <c r="F6" s="109">
        <v>20</v>
      </c>
      <c r="G6" s="109">
        <v>20</v>
      </c>
      <c r="H6" s="109">
        <v>20</v>
      </c>
      <c r="I6" s="109">
        <f>SUM(C6:H6)</f>
        <v>120</v>
      </c>
      <c r="J6" s="117">
        <f>(I6/120)*100</f>
        <v>100</v>
      </c>
    </row>
    <row r="7" spans="1:10" ht="24.95" customHeight="1" x14ac:dyDescent="0.25">
      <c r="A7" s="4">
        <v>1</v>
      </c>
      <c r="B7" s="5" t="s">
        <v>60</v>
      </c>
      <c r="C7" s="118">
        <v>9</v>
      </c>
      <c r="D7" s="118">
        <v>11</v>
      </c>
      <c r="E7" s="118">
        <v>9</v>
      </c>
      <c r="F7" s="118">
        <v>7</v>
      </c>
      <c r="G7" s="118">
        <v>10</v>
      </c>
      <c r="H7" s="119">
        <v>4</v>
      </c>
      <c r="I7" s="109">
        <f t="shared" ref="I7:I21" si="0">SUM(C7:H7)</f>
        <v>50</v>
      </c>
      <c r="J7" s="120">
        <f t="shared" ref="J7:J21" si="1">(I7/120)*100</f>
        <v>41.666666666666671</v>
      </c>
    </row>
    <row r="8" spans="1:10" ht="24.95" customHeight="1" x14ac:dyDescent="0.25">
      <c r="A8" s="4">
        <v>2</v>
      </c>
      <c r="B8" s="6" t="s">
        <v>61</v>
      </c>
      <c r="C8" s="118">
        <v>11</v>
      </c>
      <c r="D8" s="118">
        <v>11</v>
      </c>
      <c r="E8" s="118">
        <v>11</v>
      </c>
      <c r="F8" s="118">
        <v>8</v>
      </c>
      <c r="G8" s="119">
        <v>5.5</v>
      </c>
      <c r="H8" s="118">
        <v>16.5</v>
      </c>
      <c r="I8" s="109">
        <f t="shared" si="0"/>
        <v>63</v>
      </c>
      <c r="J8" s="120">
        <f t="shared" si="1"/>
        <v>52.5</v>
      </c>
    </row>
    <row r="9" spans="1:10" ht="24.95" customHeight="1" x14ac:dyDescent="0.25">
      <c r="A9" s="4">
        <v>3</v>
      </c>
      <c r="B9" s="5" t="s">
        <v>62</v>
      </c>
      <c r="C9" s="118">
        <v>10</v>
      </c>
      <c r="D9" s="118">
        <v>8</v>
      </c>
      <c r="E9" s="118">
        <v>11</v>
      </c>
      <c r="F9" s="118">
        <v>9</v>
      </c>
      <c r="G9" s="118">
        <v>8</v>
      </c>
      <c r="H9" s="118">
        <v>18</v>
      </c>
      <c r="I9" s="109">
        <f t="shared" si="0"/>
        <v>64</v>
      </c>
      <c r="J9" s="120">
        <f t="shared" si="1"/>
        <v>53.333333333333336</v>
      </c>
    </row>
    <row r="10" spans="1:10" ht="24.95" customHeight="1" x14ac:dyDescent="0.25">
      <c r="A10" s="4">
        <v>4</v>
      </c>
      <c r="B10" s="5" t="s">
        <v>63</v>
      </c>
      <c r="C10" s="118">
        <v>11</v>
      </c>
      <c r="D10" s="119" t="s">
        <v>77</v>
      </c>
      <c r="E10" s="119" t="s">
        <v>77</v>
      </c>
      <c r="F10" s="118">
        <v>15</v>
      </c>
      <c r="G10" s="118">
        <v>11</v>
      </c>
      <c r="H10" s="118">
        <v>19</v>
      </c>
      <c r="I10" s="109">
        <f t="shared" si="0"/>
        <v>56</v>
      </c>
      <c r="J10" s="120">
        <f t="shared" si="1"/>
        <v>46.666666666666664</v>
      </c>
    </row>
    <row r="11" spans="1:10" ht="24.95" customHeight="1" x14ac:dyDescent="0.25">
      <c r="A11" s="4">
        <v>5</v>
      </c>
      <c r="B11" s="5" t="s">
        <v>64</v>
      </c>
      <c r="C11" s="118">
        <v>10.5</v>
      </c>
      <c r="D11" s="118">
        <v>14.5</v>
      </c>
      <c r="E11" s="118">
        <v>9.5</v>
      </c>
      <c r="F11" s="118">
        <v>11.5</v>
      </c>
      <c r="G11" s="118">
        <v>10</v>
      </c>
      <c r="H11" s="118">
        <v>16.5</v>
      </c>
      <c r="I11" s="109">
        <f t="shared" si="0"/>
        <v>72.5</v>
      </c>
      <c r="J11" s="120">
        <f t="shared" si="1"/>
        <v>60.416666666666664</v>
      </c>
    </row>
    <row r="12" spans="1:10" ht="24.95" customHeight="1" x14ac:dyDescent="0.25">
      <c r="A12" s="4">
        <v>6</v>
      </c>
      <c r="B12" s="6" t="s">
        <v>65</v>
      </c>
      <c r="C12" s="118">
        <v>7</v>
      </c>
      <c r="D12" s="118">
        <v>11</v>
      </c>
      <c r="E12" s="118">
        <v>10.5</v>
      </c>
      <c r="F12" s="118">
        <v>3.5</v>
      </c>
      <c r="G12" s="118">
        <v>13</v>
      </c>
      <c r="H12" s="118">
        <v>14</v>
      </c>
      <c r="I12" s="109">
        <f t="shared" si="0"/>
        <v>59</v>
      </c>
      <c r="J12" s="120">
        <f t="shared" si="1"/>
        <v>49.166666666666664</v>
      </c>
    </row>
    <row r="13" spans="1:10" ht="24.95" customHeight="1" x14ac:dyDescent="0.25">
      <c r="A13" s="4">
        <v>7</v>
      </c>
      <c r="B13" s="5" t="s">
        <v>66</v>
      </c>
      <c r="C13" s="118">
        <v>10</v>
      </c>
      <c r="D13" s="118">
        <v>17.5</v>
      </c>
      <c r="E13" s="118">
        <v>17</v>
      </c>
      <c r="F13" s="118">
        <v>18.5</v>
      </c>
      <c r="G13" s="118">
        <v>12</v>
      </c>
      <c r="H13" s="118">
        <v>17</v>
      </c>
      <c r="I13" s="109">
        <f t="shared" si="0"/>
        <v>92</v>
      </c>
      <c r="J13" s="120">
        <f t="shared" si="1"/>
        <v>76.666666666666671</v>
      </c>
    </row>
    <row r="14" spans="1:10" ht="24.95" customHeight="1" x14ac:dyDescent="0.25">
      <c r="A14" s="4">
        <v>8</v>
      </c>
      <c r="B14" s="5" t="s">
        <v>67</v>
      </c>
      <c r="C14" s="118">
        <v>10</v>
      </c>
      <c r="D14" s="118">
        <v>14.5</v>
      </c>
      <c r="E14" s="118">
        <v>16.5</v>
      </c>
      <c r="F14" s="118">
        <v>10.5</v>
      </c>
      <c r="G14" s="118">
        <v>9</v>
      </c>
      <c r="H14" s="118">
        <v>15</v>
      </c>
      <c r="I14" s="109">
        <f t="shared" si="0"/>
        <v>75.5</v>
      </c>
      <c r="J14" s="120">
        <f t="shared" si="1"/>
        <v>62.916666666666664</v>
      </c>
    </row>
    <row r="15" spans="1:10" ht="24.95" customHeight="1" x14ac:dyDescent="0.25">
      <c r="A15" s="4">
        <v>9</v>
      </c>
      <c r="B15" s="5" t="s">
        <v>68</v>
      </c>
      <c r="C15" s="118">
        <v>11</v>
      </c>
      <c r="D15" s="118">
        <v>12</v>
      </c>
      <c r="E15" s="118">
        <v>12.5</v>
      </c>
      <c r="F15" s="118">
        <v>9.5</v>
      </c>
      <c r="G15" s="118">
        <v>9</v>
      </c>
      <c r="H15" s="118">
        <v>15</v>
      </c>
      <c r="I15" s="109">
        <f t="shared" si="0"/>
        <v>69</v>
      </c>
      <c r="J15" s="120">
        <f t="shared" si="1"/>
        <v>57.499999999999993</v>
      </c>
    </row>
    <row r="16" spans="1:10" ht="24.95" customHeight="1" x14ac:dyDescent="0.25">
      <c r="A16" s="4">
        <v>10</v>
      </c>
      <c r="B16" s="5" t="s">
        <v>69</v>
      </c>
      <c r="C16" s="118">
        <v>12.5</v>
      </c>
      <c r="D16" s="118">
        <v>18</v>
      </c>
      <c r="E16" s="118">
        <v>18.5</v>
      </c>
      <c r="F16" s="118">
        <v>17.5</v>
      </c>
      <c r="G16" s="118">
        <v>13</v>
      </c>
      <c r="H16" s="118">
        <v>18</v>
      </c>
      <c r="I16" s="109">
        <f t="shared" si="0"/>
        <v>97.5</v>
      </c>
      <c r="J16" s="120">
        <f t="shared" si="1"/>
        <v>81.25</v>
      </c>
    </row>
    <row r="17" spans="1:10" ht="24.95" customHeight="1" x14ac:dyDescent="0.25">
      <c r="A17" s="4">
        <v>11</v>
      </c>
      <c r="B17" s="5" t="s">
        <v>70</v>
      </c>
      <c r="C17" s="118">
        <v>7</v>
      </c>
      <c r="D17" s="118">
        <v>19</v>
      </c>
      <c r="E17" s="118">
        <v>20</v>
      </c>
      <c r="F17" s="118">
        <v>19</v>
      </c>
      <c r="G17" s="118">
        <v>10</v>
      </c>
      <c r="H17" s="118">
        <v>19</v>
      </c>
      <c r="I17" s="109">
        <f t="shared" si="0"/>
        <v>94</v>
      </c>
      <c r="J17" s="120">
        <f t="shared" si="1"/>
        <v>78.333333333333329</v>
      </c>
    </row>
    <row r="18" spans="1:10" ht="24.95" customHeight="1" x14ac:dyDescent="0.25">
      <c r="A18" s="4">
        <v>12</v>
      </c>
      <c r="B18" s="6" t="s">
        <v>71</v>
      </c>
      <c r="C18" s="118">
        <v>8</v>
      </c>
      <c r="D18" s="118">
        <v>10.5</v>
      </c>
      <c r="E18" s="118">
        <v>8</v>
      </c>
      <c r="F18" s="118">
        <v>11</v>
      </c>
      <c r="G18" s="118">
        <v>12</v>
      </c>
      <c r="H18" s="118" t="s">
        <v>77</v>
      </c>
      <c r="I18" s="109">
        <f t="shared" si="0"/>
        <v>49.5</v>
      </c>
      <c r="J18" s="120">
        <f t="shared" si="1"/>
        <v>41.25</v>
      </c>
    </row>
    <row r="19" spans="1:10" ht="24.95" customHeight="1" x14ac:dyDescent="0.25">
      <c r="A19" s="4">
        <v>13</v>
      </c>
      <c r="B19" s="5" t="s">
        <v>72</v>
      </c>
      <c r="C19" s="118">
        <v>9</v>
      </c>
      <c r="D19" s="118">
        <v>7</v>
      </c>
      <c r="E19" s="118">
        <v>6.5</v>
      </c>
      <c r="F19" s="118">
        <v>9.5</v>
      </c>
      <c r="G19" s="118">
        <v>7</v>
      </c>
      <c r="H19" s="118">
        <v>13</v>
      </c>
      <c r="I19" s="109">
        <f t="shared" si="0"/>
        <v>52</v>
      </c>
      <c r="J19" s="120">
        <f t="shared" si="1"/>
        <v>43.333333333333336</v>
      </c>
    </row>
    <row r="20" spans="1:10" ht="24.95" customHeight="1" x14ac:dyDescent="0.25">
      <c r="A20" s="4">
        <v>14</v>
      </c>
      <c r="B20" s="5" t="s">
        <v>73</v>
      </c>
      <c r="C20" s="118">
        <v>9</v>
      </c>
      <c r="D20" s="118">
        <v>15.5</v>
      </c>
      <c r="E20" s="118">
        <v>14.5</v>
      </c>
      <c r="F20" s="118">
        <v>17</v>
      </c>
      <c r="G20" s="118">
        <v>11</v>
      </c>
      <c r="H20" s="118">
        <v>17</v>
      </c>
      <c r="I20" s="109">
        <f t="shared" si="0"/>
        <v>84</v>
      </c>
      <c r="J20" s="120">
        <f t="shared" si="1"/>
        <v>70</v>
      </c>
    </row>
    <row r="21" spans="1:10" ht="24.95" customHeight="1" x14ac:dyDescent="0.25">
      <c r="A21" s="4">
        <v>15</v>
      </c>
      <c r="B21" s="5" t="s">
        <v>74</v>
      </c>
      <c r="C21" s="118">
        <v>7.5</v>
      </c>
      <c r="D21" s="118" t="s">
        <v>78</v>
      </c>
      <c r="E21" s="118">
        <v>9</v>
      </c>
      <c r="F21" s="119">
        <v>5.5</v>
      </c>
      <c r="G21" s="118">
        <v>10</v>
      </c>
      <c r="H21" s="118">
        <v>15</v>
      </c>
      <c r="I21" s="109">
        <f t="shared" si="0"/>
        <v>47</v>
      </c>
      <c r="J21" s="120">
        <f t="shared" si="1"/>
        <v>39.166666666666664</v>
      </c>
    </row>
    <row r="22" spans="1:10" x14ac:dyDescent="0.25">
      <c r="A22" s="113"/>
      <c r="B22" s="113"/>
      <c r="C22" s="113"/>
      <c r="D22" s="113"/>
      <c r="E22" s="113"/>
      <c r="F22" s="113"/>
      <c r="G22" s="113"/>
      <c r="H22" s="113"/>
      <c r="I22" s="113"/>
    </row>
  </sheetData>
  <mergeCells count="4">
    <mergeCell ref="A1:J1"/>
    <mergeCell ref="A2:J2"/>
    <mergeCell ref="A3:J3"/>
    <mergeCell ref="A4:J4"/>
  </mergeCells>
  <pageMargins left="0.19" right="0.16" top="0.75" bottom="0.44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I34" sqref="I34"/>
    </sheetView>
  </sheetViews>
  <sheetFormatPr defaultRowHeight="15" x14ac:dyDescent="0.25"/>
  <cols>
    <col min="2" max="2" width="29.5703125" customWidth="1"/>
    <col min="3" max="4" width="13.42578125" customWidth="1"/>
    <col min="5" max="6" width="18.5703125" customWidth="1"/>
    <col min="7" max="8" width="15.7109375" customWidth="1"/>
    <col min="9" max="10" width="14.42578125" customWidth="1"/>
    <col min="11" max="12" width="12" customWidth="1"/>
    <col min="13" max="13" width="8.42578125" customWidth="1"/>
  </cols>
  <sheetData>
    <row r="1" spans="1:13" x14ac:dyDescent="0.25">
      <c r="A1" s="208" t="s">
        <v>83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 x14ac:dyDescent="0.25">
      <c r="A2" s="208" t="s">
        <v>120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pans="1:13" x14ac:dyDescent="0.25">
      <c r="A3" s="208" t="s">
        <v>121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</row>
    <row r="4" spans="1:13" x14ac:dyDescent="0.25">
      <c r="A4" s="208" t="s">
        <v>84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3" x14ac:dyDescent="0.25">
      <c r="A5" s="3" t="s">
        <v>85</v>
      </c>
      <c r="B5" s="3" t="s">
        <v>86</v>
      </c>
      <c r="C5" s="3" t="s">
        <v>8</v>
      </c>
      <c r="D5" s="3"/>
      <c r="E5" s="3" t="s">
        <v>42</v>
      </c>
      <c r="F5" s="3"/>
      <c r="G5" s="3" t="s">
        <v>87</v>
      </c>
      <c r="H5" s="3"/>
      <c r="I5" s="3" t="s">
        <v>44</v>
      </c>
      <c r="J5" s="3"/>
      <c r="K5" s="3" t="s">
        <v>35</v>
      </c>
      <c r="L5" s="3"/>
      <c r="M5" s="3" t="s">
        <v>30</v>
      </c>
    </row>
    <row r="6" spans="1:13" x14ac:dyDescent="0.25">
      <c r="A6" s="3"/>
      <c r="B6" s="3" t="s">
        <v>31</v>
      </c>
      <c r="C6" s="109">
        <v>80</v>
      </c>
      <c r="D6" s="109">
        <f>C6/80*30</f>
        <v>30</v>
      </c>
      <c r="E6" s="109">
        <v>80</v>
      </c>
      <c r="F6" s="109">
        <f>E6/80*30</f>
        <v>30</v>
      </c>
      <c r="G6" s="109">
        <v>80</v>
      </c>
      <c r="H6" s="109">
        <f>G6/80*30</f>
        <v>30</v>
      </c>
      <c r="I6" s="109">
        <v>80</v>
      </c>
      <c r="J6" s="109">
        <f>I6/80*30</f>
        <v>30</v>
      </c>
      <c r="K6" s="109">
        <v>70</v>
      </c>
      <c r="L6" s="109">
        <f>K6/70*30</f>
        <v>30</v>
      </c>
      <c r="M6" s="3">
        <f>SUM(C6:K6)</f>
        <v>510</v>
      </c>
    </row>
    <row r="7" spans="1:13" ht="15.75" x14ac:dyDescent="0.25">
      <c r="A7" s="4">
        <v>1</v>
      </c>
      <c r="B7" s="5" t="s">
        <v>60</v>
      </c>
      <c r="C7" s="110">
        <v>31</v>
      </c>
      <c r="D7" s="111">
        <f t="shared" ref="D7:D22" si="0">C7/80*30</f>
        <v>11.625</v>
      </c>
      <c r="E7" s="110">
        <v>29.5</v>
      </c>
      <c r="F7" s="111">
        <f t="shared" ref="F7:F22" si="1">E7/80*30</f>
        <v>11.0625</v>
      </c>
      <c r="G7" s="110">
        <v>21</v>
      </c>
      <c r="H7" s="111">
        <f t="shared" ref="H7:H21" si="2">G7/80*30</f>
        <v>7.875</v>
      </c>
      <c r="I7" s="110">
        <v>17.5</v>
      </c>
      <c r="J7" s="111">
        <f t="shared" ref="J7:J21" si="3">I7/80*30</f>
        <v>6.5625</v>
      </c>
      <c r="K7" s="110">
        <v>18</v>
      </c>
      <c r="L7" s="111">
        <f t="shared" ref="L7:L21" si="4">K7/70*30</f>
        <v>7.7142857142857135</v>
      </c>
      <c r="M7" s="3">
        <f t="shared" ref="M7:M21" si="5">SUM(C7:K7)</f>
        <v>154.125</v>
      </c>
    </row>
    <row r="8" spans="1:13" ht="15.75" x14ac:dyDescent="0.25">
      <c r="A8" s="4">
        <v>2</v>
      </c>
      <c r="B8" s="6" t="s">
        <v>61</v>
      </c>
      <c r="C8" s="110" t="s">
        <v>77</v>
      </c>
      <c r="D8" s="111"/>
      <c r="E8" s="110">
        <v>26</v>
      </c>
      <c r="F8" s="111">
        <f t="shared" si="1"/>
        <v>9.75</v>
      </c>
      <c r="G8" s="110">
        <v>33.5</v>
      </c>
      <c r="H8" s="111">
        <f t="shared" si="2"/>
        <v>12.5625</v>
      </c>
      <c r="I8" s="110">
        <v>18.5</v>
      </c>
      <c r="J8" s="111">
        <f t="shared" si="3"/>
        <v>6.9375</v>
      </c>
      <c r="K8" s="110">
        <v>26</v>
      </c>
      <c r="L8" s="111">
        <f t="shared" si="4"/>
        <v>11.142857142857142</v>
      </c>
      <c r="M8" s="3">
        <f t="shared" si="5"/>
        <v>133.25</v>
      </c>
    </row>
    <row r="9" spans="1:13" ht="15.75" x14ac:dyDescent="0.25">
      <c r="A9" s="4">
        <v>3</v>
      </c>
      <c r="B9" s="5" t="s">
        <v>62</v>
      </c>
      <c r="C9" s="110">
        <v>55.5</v>
      </c>
      <c r="D9" s="111">
        <f t="shared" si="0"/>
        <v>20.8125</v>
      </c>
      <c r="E9" s="110">
        <v>40</v>
      </c>
      <c r="F9" s="111">
        <f t="shared" si="1"/>
        <v>15</v>
      </c>
      <c r="G9" s="110">
        <v>30.5</v>
      </c>
      <c r="H9" s="111">
        <f t="shared" si="2"/>
        <v>11.4375</v>
      </c>
      <c r="I9" s="110">
        <v>30</v>
      </c>
      <c r="J9" s="111">
        <f t="shared" si="3"/>
        <v>11.25</v>
      </c>
      <c r="K9" s="110">
        <v>37</v>
      </c>
      <c r="L9" s="111">
        <f t="shared" si="4"/>
        <v>15.857142857142858</v>
      </c>
      <c r="M9" s="3">
        <f t="shared" si="5"/>
        <v>251.5</v>
      </c>
    </row>
    <row r="10" spans="1:13" ht="15.75" x14ac:dyDescent="0.25">
      <c r="A10" s="4">
        <v>4</v>
      </c>
      <c r="B10" s="5" t="s">
        <v>63</v>
      </c>
      <c r="C10" s="110">
        <v>53</v>
      </c>
      <c r="D10" s="111">
        <f t="shared" si="0"/>
        <v>19.875</v>
      </c>
      <c r="E10" s="110">
        <v>54</v>
      </c>
      <c r="F10" s="111">
        <f t="shared" si="1"/>
        <v>20.25</v>
      </c>
      <c r="G10" s="110">
        <v>40</v>
      </c>
      <c r="H10" s="111">
        <f t="shared" si="2"/>
        <v>15</v>
      </c>
      <c r="I10" s="110">
        <v>68.5</v>
      </c>
      <c r="J10" s="111">
        <f t="shared" si="3"/>
        <v>25.6875</v>
      </c>
      <c r="K10" s="110">
        <v>43</v>
      </c>
      <c r="L10" s="111">
        <f t="shared" si="4"/>
        <v>18.428571428571431</v>
      </c>
      <c r="M10" s="3">
        <f t="shared" si="5"/>
        <v>339.3125</v>
      </c>
    </row>
    <row r="11" spans="1:13" ht="15.75" x14ac:dyDescent="0.25">
      <c r="A11" s="4">
        <v>5</v>
      </c>
      <c r="B11" s="5" t="s">
        <v>64</v>
      </c>
      <c r="C11" s="110">
        <v>30</v>
      </c>
      <c r="D11" s="111">
        <f t="shared" si="0"/>
        <v>11.25</v>
      </c>
      <c r="E11" s="110">
        <v>38</v>
      </c>
      <c r="F11" s="111">
        <f t="shared" si="1"/>
        <v>14.25</v>
      </c>
      <c r="G11" s="110">
        <v>30</v>
      </c>
      <c r="H11" s="111">
        <f t="shared" si="2"/>
        <v>11.25</v>
      </c>
      <c r="I11" s="110">
        <v>45</v>
      </c>
      <c r="J11" s="111">
        <f t="shared" si="3"/>
        <v>16.875</v>
      </c>
      <c r="K11" s="110">
        <v>29</v>
      </c>
      <c r="L11" s="111">
        <f t="shared" si="4"/>
        <v>12.428571428571429</v>
      </c>
      <c r="M11" s="3">
        <f t="shared" si="5"/>
        <v>225.625</v>
      </c>
    </row>
    <row r="12" spans="1:13" ht="15.75" x14ac:dyDescent="0.25">
      <c r="A12" s="4">
        <v>6</v>
      </c>
      <c r="B12" s="6" t="s">
        <v>65</v>
      </c>
      <c r="C12" s="110">
        <v>42</v>
      </c>
      <c r="D12" s="111">
        <f t="shared" si="0"/>
        <v>15.75</v>
      </c>
      <c r="E12" s="110">
        <v>26.5</v>
      </c>
      <c r="F12" s="111">
        <f t="shared" si="1"/>
        <v>9.9375</v>
      </c>
      <c r="G12" s="110">
        <v>30</v>
      </c>
      <c r="H12" s="111">
        <f t="shared" si="2"/>
        <v>11.25</v>
      </c>
      <c r="I12" s="110">
        <v>20</v>
      </c>
      <c r="J12" s="111">
        <f t="shared" si="3"/>
        <v>7.5</v>
      </c>
      <c r="K12" s="110">
        <v>29.5</v>
      </c>
      <c r="L12" s="111">
        <f t="shared" si="4"/>
        <v>12.642857142857142</v>
      </c>
      <c r="M12" s="3">
        <f t="shared" si="5"/>
        <v>192.4375</v>
      </c>
    </row>
    <row r="13" spans="1:13" ht="15.75" x14ac:dyDescent="0.25">
      <c r="A13" s="4">
        <v>7</v>
      </c>
      <c r="B13" s="5" t="s">
        <v>66</v>
      </c>
      <c r="C13" s="110">
        <v>46.5</v>
      </c>
      <c r="D13" s="111">
        <f t="shared" si="0"/>
        <v>17.4375</v>
      </c>
      <c r="E13" s="110">
        <v>61.5</v>
      </c>
      <c r="F13" s="111">
        <f t="shared" si="1"/>
        <v>23.0625</v>
      </c>
      <c r="G13" s="110">
        <v>50</v>
      </c>
      <c r="H13" s="111">
        <f t="shared" si="2"/>
        <v>18.75</v>
      </c>
      <c r="I13" s="110">
        <v>45</v>
      </c>
      <c r="J13" s="111">
        <f t="shared" si="3"/>
        <v>16.875</v>
      </c>
      <c r="K13" s="110">
        <v>34.5</v>
      </c>
      <c r="L13" s="111">
        <f t="shared" si="4"/>
        <v>14.785714285714286</v>
      </c>
      <c r="M13" s="3">
        <f t="shared" si="5"/>
        <v>313.625</v>
      </c>
    </row>
    <row r="14" spans="1:13" ht="15.75" x14ac:dyDescent="0.25">
      <c r="A14" s="4">
        <v>8</v>
      </c>
      <c r="B14" s="5" t="s">
        <v>67</v>
      </c>
      <c r="C14" s="110">
        <v>43</v>
      </c>
      <c r="D14" s="111">
        <f t="shared" si="0"/>
        <v>16.125</v>
      </c>
      <c r="E14" s="110">
        <v>40</v>
      </c>
      <c r="F14" s="111">
        <f t="shared" si="1"/>
        <v>15</v>
      </c>
      <c r="G14" s="110">
        <v>27.5</v>
      </c>
      <c r="H14" s="111">
        <f t="shared" si="2"/>
        <v>10.3125</v>
      </c>
      <c r="I14" s="110">
        <v>29</v>
      </c>
      <c r="J14" s="111">
        <f t="shared" si="3"/>
        <v>10.875</v>
      </c>
      <c r="K14" s="110">
        <v>37.5</v>
      </c>
      <c r="L14" s="111">
        <f t="shared" si="4"/>
        <v>16.071428571428569</v>
      </c>
      <c r="M14" s="3">
        <f t="shared" si="5"/>
        <v>229.3125</v>
      </c>
    </row>
    <row r="15" spans="1:13" ht="15.75" x14ac:dyDescent="0.25">
      <c r="A15" s="4">
        <v>9</v>
      </c>
      <c r="B15" s="5" t="s">
        <v>68</v>
      </c>
      <c r="C15" s="110">
        <v>38.5</v>
      </c>
      <c r="D15" s="111">
        <f t="shared" si="0"/>
        <v>14.4375</v>
      </c>
      <c r="E15" s="110">
        <v>35</v>
      </c>
      <c r="F15" s="111">
        <f t="shared" si="1"/>
        <v>13.125</v>
      </c>
      <c r="G15" s="110">
        <v>35</v>
      </c>
      <c r="H15" s="111">
        <f t="shared" si="2"/>
        <v>13.125</v>
      </c>
      <c r="I15" s="110">
        <v>21</v>
      </c>
      <c r="J15" s="111">
        <f t="shared" si="3"/>
        <v>7.875</v>
      </c>
      <c r="K15" s="110">
        <v>31</v>
      </c>
      <c r="L15" s="111">
        <f t="shared" si="4"/>
        <v>13.285714285714285</v>
      </c>
      <c r="M15" s="3">
        <f t="shared" si="5"/>
        <v>209.0625</v>
      </c>
    </row>
    <row r="16" spans="1:13" ht="15.75" x14ac:dyDescent="0.25">
      <c r="A16" s="4">
        <v>10</v>
      </c>
      <c r="B16" s="5" t="s">
        <v>69</v>
      </c>
      <c r="C16" s="110">
        <v>53.5</v>
      </c>
      <c r="D16" s="111">
        <f t="shared" si="0"/>
        <v>20.0625</v>
      </c>
      <c r="E16" s="110">
        <v>68</v>
      </c>
      <c r="F16" s="111">
        <f t="shared" si="1"/>
        <v>25.5</v>
      </c>
      <c r="G16" s="110">
        <v>62.5</v>
      </c>
      <c r="H16" s="111">
        <f t="shared" si="2"/>
        <v>23.4375</v>
      </c>
      <c r="I16" s="110">
        <v>62</v>
      </c>
      <c r="J16" s="111">
        <f t="shared" si="3"/>
        <v>23.25</v>
      </c>
      <c r="K16" s="110" t="s">
        <v>77</v>
      </c>
      <c r="L16" s="111" t="e">
        <f t="shared" si="4"/>
        <v>#VALUE!</v>
      </c>
      <c r="M16" s="3">
        <f t="shared" si="5"/>
        <v>338.25</v>
      </c>
    </row>
    <row r="17" spans="1:13" ht="15.75" x14ac:dyDescent="0.25">
      <c r="A17" s="4">
        <v>11</v>
      </c>
      <c r="B17" s="5" t="s">
        <v>70</v>
      </c>
      <c r="C17" s="110">
        <v>44</v>
      </c>
      <c r="D17" s="111">
        <f t="shared" si="0"/>
        <v>16.5</v>
      </c>
      <c r="E17" s="110">
        <v>63.5</v>
      </c>
      <c r="F17" s="111">
        <f t="shared" si="1"/>
        <v>23.8125</v>
      </c>
      <c r="G17" s="110">
        <v>55.5</v>
      </c>
      <c r="H17" s="111">
        <f t="shared" si="2"/>
        <v>20.8125</v>
      </c>
      <c r="I17" s="110">
        <v>40</v>
      </c>
      <c r="J17" s="111">
        <f t="shared" si="3"/>
        <v>15</v>
      </c>
      <c r="K17" s="110">
        <v>41</v>
      </c>
      <c r="L17" s="111">
        <f t="shared" si="4"/>
        <v>17.571428571428573</v>
      </c>
      <c r="M17" s="3">
        <f t="shared" si="5"/>
        <v>320.125</v>
      </c>
    </row>
    <row r="18" spans="1:13" ht="15.75" x14ac:dyDescent="0.25">
      <c r="A18" s="4">
        <v>12</v>
      </c>
      <c r="B18" s="6" t="s">
        <v>71</v>
      </c>
      <c r="C18" s="110">
        <v>44</v>
      </c>
      <c r="D18" s="111">
        <f t="shared" si="0"/>
        <v>16.5</v>
      </c>
      <c r="E18" s="110" t="s">
        <v>77</v>
      </c>
      <c r="F18" s="111"/>
      <c r="G18" s="110">
        <v>28.5</v>
      </c>
      <c r="H18" s="111">
        <f t="shared" si="2"/>
        <v>10.6875</v>
      </c>
      <c r="I18" s="110" t="s">
        <v>77</v>
      </c>
      <c r="J18" s="111"/>
      <c r="K18" s="110">
        <v>35.5</v>
      </c>
      <c r="L18" s="111">
        <f t="shared" si="4"/>
        <v>15.214285714285714</v>
      </c>
      <c r="M18" s="3">
        <f t="shared" si="5"/>
        <v>135.1875</v>
      </c>
    </row>
    <row r="19" spans="1:13" ht="15.75" x14ac:dyDescent="0.25">
      <c r="A19" s="4">
        <v>13</v>
      </c>
      <c r="B19" s="5" t="s">
        <v>72</v>
      </c>
      <c r="C19" s="110">
        <v>35.5</v>
      </c>
      <c r="D19" s="111">
        <f t="shared" si="0"/>
        <v>13.3125</v>
      </c>
      <c r="E19" s="110">
        <v>29</v>
      </c>
      <c r="F19" s="111">
        <f t="shared" si="1"/>
        <v>10.875</v>
      </c>
      <c r="G19" s="110">
        <v>27.5</v>
      </c>
      <c r="H19" s="111">
        <f t="shared" si="2"/>
        <v>10.3125</v>
      </c>
      <c r="I19" s="110">
        <v>21.5</v>
      </c>
      <c r="J19" s="111">
        <f t="shared" si="3"/>
        <v>8.0625</v>
      </c>
      <c r="K19" s="110">
        <v>28</v>
      </c>
      <c r="L19" s="111">
        <f t="shared" si="4"/>
        <v>12</v>
      </c>
      <c r="M19" s="3">
        <f t="shared" si="5"/>
        <v>184.0625</v>
      </c>
    </row>
    <row r="20" spans="1:13" ht="15.75" x14ac:dyDescent="0.25">
      <c r="A20" s="4">
        <v>14</v>
      </c>
      <c r="B20" s="5" t="s">
        <v>73</v>
      </c>
      <c r="C20" s="110">
        <v>49</v>
      </c>
      <c r="D20" s="111">
        <f t="shared" si="0"/>
        <v>18.375</v>
      </c>
      <c r="E20" s="110">
        <v>51.5</v>
      </c>
      <c r="F20" s="111">
        <f t="shared" si="1"/>
        <v>19.3125</v>
      </c>
      <c r="G20" s="110">
        <v>37.5</v>
      </c>
      <c r="H20" s="111">
        <f t="shared" si="2"/>
        <v>14.0625</v>
      </c>
      <c r="I20" s="110">
        <v>50.5</v>
      </c>
      <c r="J20" s="111">
        <f t="shared" si="3"/>
        <v>18.9375</v>
      </c>
      <c r="K20" s="110">
        <v>39.5</v>
      </c>
      <c r="L20" s="111">
        <f t="shared" si="4"/>
        <v>16.928571428571427</v>
      </c>
      <c r="M20" s="3">
        <f t="shared" si="5"/>
        <v>298.6875</v>
      </c>
    </row>
    <row r="21" spans="1:13" ht="15.75" x14ac:dyDescent="0.25">
      <c r="A21" s="4">
        <v>15</v>
      </c>
      <c r="B21" s="5" t="s">
        <v>74</v>
      </c>
      <c r="C21" s="110">
        <v>32</v>
      </c>
      <c r="D21" s="111">
        <f t="shared" si="0"/>
        <v>12</v>
      </c>
      <c r="E21" s="110">
        <v>35</v>
      </c>
      <c r="F21" s="111">
        <f t="shared" si="1"/>
        <v>13.125</v>
      </c>
      <c r="G21" s="110">
        <v>29.5</v>
      </c>
      <c r="H21" s="111">
        <f t="shared" si="2"/>
        <v>11.0625</v>
      </c>
      <c r="I21" s="110">
        <v>12</v>
      </c>
      <c r="J21" s="111">
        <f t="shared" si="3"/>
        <v>4.5</v>
      </c>
      <c r="K21" s="110">
        <v>31</v>
      </c>
      <c r="L21" s="111">
        <f t="shared" si="4"/>
        <v>13.285714285714285</v>
      </c>
      <c r="M21" s="3">
        <f t="shared" si="5"/>
        <v>180.1875</v>
      </c>
    </row>
    <row r="22" spans="1:13" x14ac:dyDescent="0.25">
      <c r="A22" s="4"/>
      <c r="B22" s="4"/>
      <c r="C22" s="112"/>
      <c r="D22" s="109">
        <f t="shared" si="0"/>
        <v>0</v>
      </c>
      <c r="E22" s="112"/>
      <c r="F22" s="109">
        <f t="shared" si="1"/>
        <v>0</v>
      </c>
      <c r="G22" s="112"/>
      <c r="H22" s="112"/>
      <c r="I22" s="112"/>
      <c r="J22" s="112"/>
      <c r="K22" s="112"/>
      <c r="L22" s="112"/>
      <c r="M22" s="112"/>
    </row>
    <row r="23" spans="1:13" x14ac:dyDescent="0.25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</sheetData>
  <mergeCells count="4">
    <mergeCell ref="A1:M1"/>
    <mergeCell ref="A2:M2"/>
    <mergeCell ref="A3:M3"/>
    <mergeCell ref="A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O13" sqref="O13"/>
    </sheetView>
  </sheetViews>
  <sheetFormatPr defaultRowHeight="15" x14ac:dyDescent="0.25"/>
  <cols>
    <col min="1" max="1" width="6.7109375" customWidth="1"/>
    <col min="2" max="2" width="27.5703125" customWidth="1"/>
    <col min="3" max="3" width="10.42578125" customWidth="1"/>
    <col min="4" max="4" width="16.5703125" customWidth="1"/>
    <col min="5" max="5" width="9.85546875" customWidth="1"/>
    <col min="6" max="6" width="15.140625" customWidth="1"/>
    <col min="7" max="7" width="10.85546875" customWidth="1"/>
    <col min="8" max="8" width="12.5703125" customWidth="1"/>
    <col min="9" max="9" width="12.7109375" customWidth="1"/>
    <col min="10" max="10" width="21" customWidth="1"/>
    <col min="11" max="11" width="21.28515625" customWidth="1"/>
  </cols>
  <sheetData>
    <row r="1" spans="1:11" x14ac:dyDescent="0.25">
      <c r="A1" s="208" t="s">
        <v>83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x14ac:dyDescent="0.25">
      <c r="A2" s="208" t="s">
        <v>89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</row>
    <row r="3" spans="1:11" x14ac:dyDescent="0.25">
      <c r="A3" s="208" t="s">
        <v>88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</row>
    <row r="4" spans="1:11" x14ac:dyDescent="0.25">
      <c r="A4" s="208" t="s">
        <v>84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</row>
    <row r="5" spans="1:11" ht="48" customHeight="1" x14ac:dyDescent="0.25">
      <c r="A5" s="3" t="s">
        <v>85</v>
      </c>
      <c r="B5" s="3" t="s">
        <v>86</v>
      </c>
      <c r="C5" s="3" t="s">
        <v>8</v>
      </c>
      <c r="D5" s="53" t="s">
        <v>42</v>
      </c>
      <c r="E5" s="3" t="s">
        <v>87</v>
      </c>
      <c r="F5" s="3" t="s">
        <v>44</v>
      </c>
      <c r="G5" s="3" t="s">
        <v>35</v>
      </c>
      <c r="H5" s="7" t="s">
        <v>76</v>
      </c>
      <c r="I5" s="3" t="s">
        <v>30</v>
      </c>
      <c r="J5" s="130" t="s">
        <v>172</v>
      </c>
      <c r="K5" s="130" t="s">
        <v>173</v>
      </c>
    </row>
    <row r="6" spans="1:11" x14ac:dyDescent="0.25">
      <c r="A6" s="3"/>
      <c r="B6" s="3" t="s">
        <v>31</v>
      </c>
      <c r="C6" s="15">
        <v>80</v>
      </c>
      <c r="D6" s="15">
        <v>80</v>
      </c>
      <c r="E6" s="15">
        <v>80</v>
      </c>
      <c r="F6" s="15">
        <v>80</v>
      </c>
      <c r="G6" s="15">
        <v>70</v>
      </c>
      <c r="H6" s="15">
        <v>60</v>
      </c>
      <c r="I6" s="15">
        <f>SUM(C6:H6)</f>
        <v>450</v>
      </c>
      <c r="J6" s="122">
        <v>180</v>
      </c>
      <c r="K6" s="122">
        <f>(J6/180)*100</f>
        <v>100</v>
      </c>
    </row>
    <row r="7" spans="1:11" ht="15.75" x14ac:dyDescent="0.25">
      <c r="A7" s="4">
        <v>1</v>
      </c>
      <c r="B7" s="5" t="s">
        <v>60</v>
      </c>
      <c r="C7" s="2">
        <v>44</v>
      </c>
      <c r="D7" s="9">
        <v>27.5</v>
      </c>
      <c r="E7" s="9">
        <v>31.5</v>
      </c>
      <c r="F7" s="121">
        <v>20</v>
      </c>
      <c r="G7" s="9">
        <v>27</v>
      </c>
      <c r="H7" s="2" t="s">
        <v>82</v>
      </c>
      <c r="I7" s="15">
        <f t="shared" ref="I7:I21" si="0">SUM(C7:G7)</f>
        <v>150</v>
      </c>
      <c r="J7" s="122">
        <v>94</v>
      </c>
      <c r="K7" s="131">
        <f t="shared" ref="K7:K21" si="1">(J7/180)*100</f>
        <v>52.222222222222229</v>
      </c>
    </row>
    <row r="8" spans="1:11" ht="15.75" x14ac:dyDescent="0.25">
      <c r="A8" s="4">
        <v>2</v>
      </c>
      <c r="B8" s="6" t="s">
        <v>61</v>
      </c>
      <c r="C8" s="2">
        <v>44</v>
      </c>
      <c r="D8" s="121">
        <v>24</v>
      </c>
      <c r="E8" s="9">
        <v>36</v>
      </c>
      <c r="F8" s="121">
        <v>18.5</v>
      </c>
      <c r="G8" s="9">
        <v>30.5</v>
      </c>
      <c r="H8" s="2">
        <v>48</v>
      </c>
      <c r="I8" s="15">
        <f t="shared" si="0"/>
        <v>153</v>
      </c>
      <c r="J8" s="122">
        <v>110</v>
      </c>
      <c r="K8" s="131">
        <f t="shared" si="1"/>
        <v>61.111111111111114</v>
      </c>
    </row>
    <row r="9" spans="1:11" ht="15.75" x14ac:dyDescent="0.25">
      <c r="A9" s="4">
        <v>3</v>
      </c>
      <c r="B9" s="5" t="s">
        <v>62</v>
      </c>
      <c r="C9" s="2">
        <v>54</v>
      </c>
      <c r="D9" s="9">
        <v>27</v>
      </c>
      <c r="E9" s="9">
        <v>38.5</v>
      </c>
      <c r="F9" s="9">
        <v>26.5</v>
      </c>
      <c r="G9" s="9">
        <v>37</v>
      </c>
      <c r="H9" s="2">
        <v>44</v>
      </c>
      <c r="I9" s="15">
        <f t="shared" si="0"/>
        <v>183</v>
      </c>
      <c r="J9" s="122">
        <v>101</v>
      </c>
      <c r="K9" s="131">
        <f t="shared" si="1"/>
        <v>56.111111111111114</v>
      </c>
    </row>
    <row r="10" spans="1:11" ht="15.75" x14ac:dyDescent="0.25">
      <c r="A10" s="4">
        <v>4</v>
      </c>
      <c r="B10" s="5" t="s">
        <v>63</v>
      </c>
      <c r="C10" s="2">
        <v>41</v>
      </c>
      <c r="D10" s="9">
        <v>45</v>
      </c>
      <c r="E10" s="9">
        <v>41</v>
      </c>
      <c r="F10" s="9">
        <v>51.5</v>
      </c>
      <c r="G10" s="9">
        <v>42.5</v>
      </c>
      <c r="H10" s="2">
        <v>56</v>
      </c>
      <c r="I10" s="15">
        <f t="shared" si="0"/>
        <v>221</v>
      </c>
      <c r="J10" s="122">
        <v>135</v>
      </c>
      <c r="K10" s="131">
        <f t="shared" si="1"/>
        <v>75</v>
      </c>
    </row>
    <row r="11" spans="1:11" ht="15.75" x14ac:dyDescent="0.25">
      <c r="A11" s="4">
        <v>5</v>
      </c>
      <c r="B11" s="5" t="s">
        <v>64</v>
      </c>
      <c r="C11" s="2">
        <v>35</v>
      </c>
      <c r="D11" s="9">
        <v>34.5</v>
      </c>
      <c r="E11" s="9">
        <v>35.5</v>
      </c>
      <c r="F11" s="9">
        <v>33.5</v>
      </c>
      <c r="G11" s="9">
        <v>43</v>
      </c>
      <c r="H11" s="2">
        <v>54</v>
      </c>
      <c r="I11" s="15">
        <f t="shared" si="0"/>
        <v>181.5</v>
      </c>
      <c r="J11" s="122">
        <v>125</v>
      </c>
      <c r="K11" s="131">
        <f t="shared" si="1"/>
        <v>69.444444444444443</v>
      </c>
    </row>
    <row r="12" spans="1:11" ht="15.75" x14ac:dyDescent="0.25">
      <c r="A12" s="4">
        <v>6</v>
      </c>
      <c r="B12" s="6" t="s">
        <v>65</v>
      </c>
      <c r="C12" s="2">
        <v>45.5</v>
      </c>
      <c r="D12" s="9">
        <v>28.5</v>
      </c>
      <c r="E12" s="9">
        <v>31</v>
      </c>
      <c r="F12" s="121">
        <v>22</v>
      </c>
      <c r="G12" s="9">
        <v>37</v>
      </c>
      <c r="H12" s="2">
        <v>43</v>
      </c>
      <c r="I12" s="15">
        <f t="shared" si="0"/>
        <v>164</v>
      </c>
      <c r="J12" s="122">
        <v>113</v>
      </c>
      <c r="K12" s="131">
        <f t="shared" si="1"/>
        <v>62.777777777777779</v>
      </c>
    </row>
    <row r="13" spans="1:11" ht="15.75" x14ac:dyDescent="0.25">
      <c r="A13" s="4">
        <v>7</v>
      </c>
      <c r="B13" s="5" t="s">
        <v>66</v>
      </c>
      <c r="C13" s="2">
        <v>45.5</v>
      </c>
      <c r="D13" s="9">
        <v>51</v>
      </c>
      <c r="E13" s="9">
        <v>55.5</v>
      </c>
      <c r="F13" s="9">
        <v>49</v>
      </c>
      <c r="G13" s="9">
        <v>43.5</v>
      </c>
      <c r="H13" s="2">
        <v>60</v>
      </c>
      <c r="I13" s="15">
        <f t="shared" si="0"/>
        <v>244.5</v>
      </c>
      <c r="J13" s="122">
        <v>132</v>
      </c>
      <c r="K13" s="131">
        <f t="shared" si="1"/>
        <v>73.333333333333329</v>
      </c>
    </row>
    <row r="14" spans="1:11" ht="15.75" x14ac:dyDescent="0.25">
      <c r="A14" s="4">
        <v>8</v>
      </c>
      <c r="B14" s="5" t="s">
        <v>67</v>
      </c>
      <c r="C14" s="2">
        <v>46.5</v>
      </c>
      <c r="D14" s="9">
        <v>39.5</v>
      </c>
      <c r="E14" s="9">
        <v>46</v>
      </c>
      <c r="F14" s="9">
        <v>31.5</v>
      </c>
      <c r="G14" s="9">
        <v>39.5</v>
      </c>
      <c r="H14" s="2">
        <v>45</v>
      </c>
      <c r="I14" s="15">
        <f t="shared" si="0"/>
        <v>203</v>
      </c>
      <c r="J14" s="122">
        <v>136</v>
      </c>
      <c r="K14" s="131">
        <f t="shared" si="1"/>
        <v>75.555555555555557</v>
      </c>
    </row>
    <row r="15" spans="1:11" ht="15.75" x14ac:dyDescent="0.25">
      <c r="A15" s="4">
        <v>9</v>
      </c>
      <c r="B15" s="5" t="s">
        <v>68</v>
      </c>
      <c r="C15" s="2">
        <v>47</v>
      </c>
      <c r="D15" s="121">
        <v>24.5</v>
      </c>
      <c r="E15" s="9">
        <v>31</v>
      </c>
      <c r="F15" s="9">
        <v>27.5</v>
      </c>
      <c r="G15" s="9">
        <v>38</v>
      </c>
      <c r="H15" s="2">
        <v>44</v>
      </c>
      <c r="I15" s="15">
        <f t="shared" si="0"/>
        <v>168</v>
      </c>
      <c r="J15" s="122">
        <v>84</v>
      </c>
      <c r="K15" s="131">
        <f t="shared" si="1"/>
        <v>46.666666666666664</v>
      </c>
    </row>
    <row r="16" spans="1:11" ht="15.75" x14ac:dyDescent="0.25">
      <c r="A16" s="4">
        <v>10</v>
      </c>
      <c r="B16" s="5" t="s">
        <v>69</v>
      </c>
      <c r="C16" s="2">
        <v>46</v>
      </c>
      <c r="D16" s="9">
        <v>54</v>
      </c>
      <c r="E16" s="9">
        <v>60</v>
      </c>
      <c r="F16" s="9">
        <v>60</v>
      </c>
      <c r="G16" s="9">
        <v>47.5</v>
      </c>
      <c r="H16" s="2">
        <v>57</v>
      </c>
      <c r="I16" s="15">
        <f t="shared" si="0"/>
        <v>267.5</v>
      </c>
      <c r="J16" s="122">
        <v>136</v>
      </c>
      <c r="K16" s="131">
        <f t="shared" si="1"/>
        <v>75.555555555555557</v>
      </c>
    </row>
    <row r="17" spans="1:11" ht="15.75" x14ac:dyDescent="0.25">
      <c r="A17" s="4">
        <v>11</v>
      </c>
      <c r="B17" s="5" t="s">
        <v>70</v>
      </c>
      <c r="C17" s="2">
        <v>35.5</v>
      </c>
      <c r="D17" s="9">
        <v>47.5</v>
      </c>
      <c r="E17" s="9">
        <v>60</v>
      </c>
      <c r="F17" s="9">
        <v>38</v>
      </c>
      <c r="G17" s="9">
        <v>44</v>
      </c>
      <c r="H17" s="2">
        <v>58</v>
      </c>
      <c r="I17" s="15">
        <f t="shared" si="0"/>
        <v>225</v>
      </c>
      <c r="J17" s="122">
        <v>111</v>
      </c>
      <c r="K17" s="131">
        <f t="shared" si="1"/>
        <v>61.666666666666671</v>
      </c>
    </row>
    <row r="18" spans="1:11" ht="15.75" x14ac:dyDescent="0.25">
      <c r="A18" s="4">
        <v>12</v>
      </c>
      <c r="B18" s="6" t="s">
        <v>71</v>
      </c>
      <c r="C18" s="2">
        <v>50.5</v>
      </c>
      <c r="D18" s="9">
        <v>34</v>
      </c>
      <c r="E18" s="9">
        <v>43.5</v>
      </c>
      <c r="F18" s="9">
        <v>27.5</v>
      </c>
      <c r="G18" s="9">
        <v>32</v>
      </c>
      <c r="H18" s="2">
        <v>41</v>
      </c>
      <c r="I18" s="15">
        <f t="shared" si="0"/>
        <v>187.5</v>
      </c>
      <c r="J18" s="122">
        <v>94</v>
      </c>
      <c r="K18" s="131">
        <f t="shared" si="1"/>
        <v>52.222222222222229</v>
      </c>
    </row>
    <row r="19" spans="1:11" ht="15.75" x14ac:dyDescent="0.25">
      <c r="A19" s="4">
        <v>13</v>
      </c>
      <c r="B19" s="5" t="s">
        <v>72</v>
      </c>
      <c r="C19" s="2">
        <v>46</v>
      </c>
      <c r="D19" s="121">
        <v>20</v>
      </c>
      <c r="E19" s="9">
        <v>32.5</v>
      </c>
      <c r="F19" s="9">
        <v>22.5</v>
      </c>
      <c r="G19" s="9">
        <v>27.5</v>
      </c>
      <c r="H19" s="2">
        <v>43</v>
      </c>
      <c r="I19" s="15">
        <f t="shared" si="0"/>
        <v>148.5</v>
      </c>
      <c r="J19" s="122">
        <v>124</v>
      </c>
      <c r="K19" s="131">
        <f t="shared" si="1"/>
        <v>68.888888888888886</v>
      </c>
    </row>
    <row r="20" spans="1:11" ht="15.75" x14ac:dyDescent="0.25">
      <c r="A20" s="4">
        <v>14</v>
      </c>
      <c r="B20" s="5" t="s">
        <v>73</v>
      </c>
      <c r="C20" s="2">
        <v>50.5</v>
      </c>
      <c r="D20" s="9">
        <v>40</v>
      </c>
      <c r="E20" s="9">
        <v>42</v>
      </c>
      <c r="F20" s="9">
        <v>43.5</v>
      </c>
      <c r="G20" s="9">
        <v>34.5</v>
      </c>
      <c r="H20" s="2">
        <v>50</v>
      </c>
      <c r="I20" s="15">
        <f t="shared" si="0"/>
        <v>210.5</v>
      </c>
      <c r="J20" s="122">
        <v>119</v>
      </c>
      <c r="K20" s="131">
        <f t="shared" si="1"/>
        <v>66.111111111111114</v>
      </c>
    </row>
    <row r="21" spans="1:11" ht="15.75" x14ac:dyDescent="0.25">
      <c r="A21" s="4">
        <v>15</v>
      </c>
      <c r="B21" s="5" t="s">
        <v>74</v>
      </c>
      <c r="C21" s="2">
        <v>38.5</v>
      </c>
      <c r="D21" s="9">
        <v>34</v>
      </c>
      <c r="E21" s="9">
        <v>31.5</v>
      </c>
      <c r="F21" s="121">
        <v>16.5</v>
      </c>
      <c r="G21" s="9">
        <v>37.5</v>
      </c>
      <c r="H21" s="2">
        <v>42.5</v>
      </c>
      <c r="I21" s="15">
        <f t="shared" si="0"/>
        <v>158</v>
      </c>
      <c r="J21" s="122">
        <v>147</v>
      </c>
      <c r="K21" s="131">
        <f t="shared" si="1"/>
        <v>81.666666666666671</v>
      </c>
    </row>
    <row r="22" spans="1:11" x14ac:dyDescent="0.25">
      <c r="A22" s="4"/>
      <c r="B22" s="4"/>
      <c r="C22" s="8"/>
      <c r="D22" s="8"/>
      <c r="E22" s="8"/>
      <c r="F22" s="8"/>
      <c r="G22" s="8"/>
      <c r="H22" s="8"/>
      <c r="I22" s="8"/>
      <c r="J22" s="8"/>
      <c r="K22" s="131"/>
    </row>
  </sheetData>
  <mergeCells count="4">
    <mergeCell ref="A1:K1"/>
    <mergeCell ref="A2:K2"/>
    <mergeCell ref="A3:K3"/>
    <mergeCell ref="A4:K4"/>
  </mergeCells>
  <pageMargins left="0.26" right="0.16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XI B RC</vt:lpstr>
      <vt:lpstr>RSULT SHT</vt:lpstr>
      <vt:lpstr>PA 2</vt:lpstr>
      <vt:lpstr>HY</vt:lpstr>
      <vt:lpstr>final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pooja mahajan</cp:lastModifiedBy>
  <cp:lastPrinted>2024-03-23T06:09:55Z</cp:lastPrinted>
  <dcterms:created xsi:type="dcterms:W3CDTF">2023-02-27T05:35:19Z</dcterms:created>
  <dcterms:modified xsi:type="dcterms:W3CDTF">2024-03-23T06:10:07Z</dcterms:modified>
</cp:coreProperties>
</file>